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3250" windowHeight="12090"/>
  </bookViews>
  <sheets>
    <sheet name="на 01.01.21" sheetId="1" r:id="rId1"/>
  </sheets>
  <definedNames>
    <definedName name="_xlnm.Print_Titles" localSheetId="0">'на 01.01.21'!$2:$8</definedName>
    <definedName name="_xlnm.Print_Area" localSheetId="0">'на 01.01.21'!$A$1:$L$170</definedName>
  </definedNames>
  <calcPr calcId="145621"/>
</workbook>
</file>

<file path=xl/calcChain.xml><?xml version="1.0" encoding="utf-8"?>
<calcChain xmlns="http://schemas.openxmlformats.org/spreadsheetml/2006/main">
  <c r="A88" i="1" l="1"/>
  <c r="A87" i="1"/>
  <c r="A86" i="1"/>
  <c r="A76" i="1"/>
  <c r="A77" i="1" s="1"/>
  <c r="A78" i="1" s="1"/>
  <c r="A79" i="1" s="1"/>
  <c r="A80" i="1" s="1"/>
  <c r="A75" i="1"/>
  <c r="A20" i="1"/>
  <c r="A21" i="1" s="1"/>
  <c r="A22" i="1" s="1"/>
  <c r="A19" i="1"/>
  <c r="A18" i="1"/>
  <c r="A152" i="1"/>
  <c r="A153" i="1" s="1"/>
  <c r="A154" i="1" s="1"/>
  <c r="A151" i="1"/>
  <c r="J86" i="1"/>
  <c r="H86" i="1"/>
  <c r="J85" i="1"/>
  <c r="J89" i="1" s="1"/>
  <c r="H85" i="1"/>
  <c r="H89" i="1" s="1"/>
  <c r="J84" i="1"/>
  <c r="H84" i="1"/>
  <c r="J73" i="1" l="1"/>
  <c r="H73" i="1"/>
  <c r="H71" i="1"/>
  <c r="J71" i="1"/>
  <c r="H68" i="1"/>
  <c r="J68" i="1"/>
  <c r="J65" i="1" l="1"/>
  <c r="H65" i="1"/>
  <c r="J78" i="1"/>
  <c r="J81" i="1" s="1"/>
  <c r="H78" i="1"/>
  <c r="H81" i="1" s="1"/>
  <c r="J160" i="1" l="1"/>
  <c r="H160" i="1"/>
  <c r="J155" i="1"/>
  <c r="H155" i="1"/>
  <c r="J147" i="1"/>
  <c r="H147" i="1"/>
  <c r="A110" i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J107" i="1"/>
  <c r="H107" i="1"/>
  <c r="A92" i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J62" i="1"/>
  <c r="H62" i="1"/>
  <c r="J57" i="1"/>
  <c r="H57" i="1"/>
  <c r="J52" i="1"/>
  <c r="H52" i="1"/>
  <c r="J47" i="1"/>
  <c r="H47" i="1"/>
  <c r="J42" i="1"/>
  <c r="H42" i="1"/>
  <c r="J38" i="1"/>
  <c r="H38" i="1"/>
  <c r="J34" i="1"/>
  <c r="H34" i="1"/>
  <c r="J31" i="1"/>
  <c r="H31" i="1"/>
  <c r="J28" i="1"/>
  <c r="H28" i="1"/>
  <c r="J23" i="1"/>
  <c r="H23" i="1"/>
  <c r="J16" i="1"/>
  <c r="H16" i="1"/>
  <c r="J13" i="1"/>
  <c r="H13" i="1"/>
  <c r="H162" i="1" s="1"/>
</calcChain>
</file>

<file path=xl/sharedStrings.xml><?xml version="1.0" encoding="utf-8"?>
<sst xmlns="http://schemas.openxmlformats.org/spreadsheetml/2006/main" count="423" uniqueCount="161">
  <si>
    <t xml:space="preserve">Перечень бесхозяйных тепловых сетей технологически присоединенных к тепловым сетям и источникам тепловой энергии, </t>
  </si>
  <si>
    <t>№</t>
  </si>
  <si>
    <t>Наименование объекта</t>
  </si>
  <si>
    <t>Технические характеристики</t>
  </si>
  <si>
    <t>Примечание</t>
  </si>
  <si>
    <t xml:space="preserve">Год ввода в </t>
  </si>
  <si>
    <t>Способ</t>
  </si>
  <si>
    <t>Подающий</t>
  </si>
  <si>
    <t>Обратный</t>
  </si>
  <si>
    <t>эксплуатацию</t>
  </si>
  <si>
    <t>Местоположение</t>
  </si>
  <si>
    <t>прокладки</t>
  </si>
  <si>
    <t>Материал</t>
  </si>
  <si>
    <t>трубопровод</t>
  </si>
  <si>
    <t>Дн, мм</t>
  </si>
  <si>
    <t>L ,м</t>
  </si>
  <si>
    <t>Тепловые сети</t>
  </si>
  <si>
    <t>котельная "Южная"</t>
  </si>
  <si>
    <t>теплотрасса на ответвлении к жилому дому по  ул.Пушанина,46</t>
  </si>
  <si>
    <t>на Пушанина, 46</t>
  </si>
  <si>
    <t>воздушка</t>
  </si>
  <si>
    <t>сталь</t>
  </si>
  <si>
    <t>Ранее были направлены письма в УМИ г.Пензы по бесхозяйным тепловым сетям : № 491 от 16.04.2018г.,    №225 от 16.02.2018г.,    №1133 от 30.08.2017г.,    №1063 от 18.08.2017г.,    №912 от 12.07.2017г.,   №398 от 23.03.2017г.,    №313 от 07.12.2015г</t>
  </si>
  <si>
    <t>подземка, канал</t>
  </si>
  <si>
    <t>Итого:</t>
  </si>
  <si>
    <t>теплотрасса от ТК-24 до ИТП ж/д Ивановская,71</t>
  </si>
  <si>
    <t>ТК-24 - ИТП</t>
  </si>
  <si>
    <t>подземка</t>
  </si>
  <si>
    <t>теплотрасса от ТК-27 до ж/д Терновского,156</t>
  </si>
  <si>
    <t>ТК-27 - ул.Терновского, 156</t>
  </si>
  <si>
    <t>теплотрасса от ТК-28 до ж/д Терновского,152</t>
  </si>
  <si>
    <t>ТК-28 - ул.Терновского, 152</t>
  </si>
  <si>
    <t>теплотрасса от ТК-29 до ж/д Терновского,154</t>
  </si>
  <si>
    <t>ТК-29 - ул.Терновского, 154</t>
  </si>
  <si>
    <t xml:space="preserve">теплотрасса от ТК-25 до ж/д по ул.Терновского, 158в </t>
  </si>
  <si>
    <t>ТК-25 - ул.Терновского, 158в</t>
  </si>
  <si>
    <t>теплотрасса от ТК-29 до ж/д Терновского, 150</t>
  </si>
  <si>
    <t>ТК-29 - ул.Терновского, 150</t>
  </si>
  <si>
    <t>теплотрасса от ТК-54 на ответвлении к жилому дому по  ул.Олимпийская,1</t>
  </si>
  <si>
    <t>ТК-54 - ТК-55</t>
  </si>
  <si>
    <t>ТК-55 - ул.Олимпийская,1</t>
  </si>
  <si>
    <t>теплотрасса от ТК-56 на ответвлении к жилому дому по ул.Олимпийская,11</t>
  </si>
  <si>
    <t>ТК-56 - ул.Олимпийская,11</t>
  </si>
  <si>
    <t>теплотрасса на ответвлении к  ж/д по ул.Ивановской,168</t>
  </si>
  <si>
    <t>ул.Ивановская, 168</t>
  </si>
  <si>
    <t>теплотрасса от ТК-13/4 до  ж/д Терешковой,19</t>
  </si>
  <si>
    <t>ТК-13/4 - ул.Терешковой,19</t>
  </si>
  <si>
    <t>теплотрасса от ТК-39 на ответвлении к жилому дому по  ул.Ивановская,143</t>
  </si>
  <si>
    <t>ТК-39 - ул.Ивановская,143</t>
  </si>
  <si>
    <t>теплотрасса от ТК-21'  к жилому дому по  ул.Терновского,172</t>
  </si>
  <si>
    <t>ТК-21' - Терновского,172</t>
  </si>
  <si>
    <t>в подвале</t>
  </si>
  <si>
    <t>теплотрасса от ТК-44' на ответвлении к жилым домам по  ул.Терновского,201, 199</t>
  </si>
  <si>
    <t>ТК-44' - ТК-44'/1</t>
  </si>
  <si>
    <t>ТК-44'/1 - ул.Терновского, 201</t>
  </si>
  <si>
    <t>ТК-44'/1 - ул.Терновского, 199</t>
  </si>
  <si>
    <t>теплотрасса от ТК-44 на ответвлении к жилому дому по  ул.Сухумская,11</t>
  </si>
  <si>
    <t>ТК-44 - ТК-44/1</t>
  </si>
  <si>
    <t>ТК-44/1 - ул.Сухумская,11(ИТП-1)</t>
  </si>
  <si>
    <t>ТК-44/1 - ул.Сухумская,11(ИТП-2)</t>
  </si>
  <si>
    <t>теплотрасса от ТК-34 на ответвлении к жилым домам по  ул.Терновского,212,214</t>
  </si>
  <si>
    <t>ТК-34 - ул.Терновского, 212</t>
  </si>
  <si>
    <t>ТК-34 - ул.Терновского, 214</t>
  </si>
  <si>
    <t>теплотрасса от ТК-17' на ответвлении к жилому дому по  ул.Терновского,214</t>
  </si>
  <si>
    <t>ТК-17' - ул.Терновского, 214</t>
  </si>
  <si>
    <t>теплотрасса от ТК-28 на ответвлении к жилому дому по  ул.Терновского,148</t>
  </si>
  <si>
    <t>ТК-28 - ТК-28'</t>
  </si>
  <si>
    <t>ТК-28' - ТК-28"</t>
  </si>
  <si>
    <t>ТК-28" - ул.Терновского, 148</t>
  </si>
  <si>
    <t>котельная "Западная"</t>
  </si>
  <si>
    <t>теплотрасса от ТК-204а/3 на ответвлении к жилому дому по  ул.Попова,30</t>
  </si>
  <si>
    <t>ТК-204а/3 (УТ-3) - ул.Попова,30</t>
  </si>
  <si>
    <t>ГВС</t>
  </si>
  <si>
    <t>теплотрасса от ТК-204а/4 на ответвлении к жилому дому по  ул.Мира,34</t>
  </si>
  <si>
    <t>ТК204а/4 - Мира,34</t>
  </si>
  <si>
    <t>теплотрасса от ТК-204а/5 на ответвлении к жилому дому по  ул.Мира,36</t>
  </si>
  <si>
    <t>ТК-204а/5 - Мира,36</t>
  </si>
  <si>
    <t>теплотрасса от ТК-203а/3 на ответвлении к жилому дому по  ул.Мира,40</t>
  </si>
  <si>
    <t>ТК-203а/3 - ж/д по ул.Мира, 40</t>
  </si>
  <si>
    <t>теплотрасса от ТК-203а/3 на ответвлении к жилому дому по  ул.Мира,40а</t>
  </si>
  <si>
    <t>ТК-203а/3 - Мира,40а (стр.№7)</t>
  </si>
  <si>
    <t>теплотрасса от ТК-204а/4 на ответвлении к жилому дому по  ул.Мира,42</t>
  </si>
  <si>
    <t>ТК204а/4 - Мира,42(стр.№8)</t>
  </si>
  <si>
    <t>теплотрасса от ТК-203а/2 на ответвлении к жилому дому по  ул.Мира,44</t>
  </si>
  <si>
    <t>ТК-203а/2 - ж/д по ул.Мира, 44</t>
  </si>
  <si>
    <t>теплотрасса от ТК-203а/1 на ответвлении к жилому дому по  ул.Мира,44а</t>
  </si>
  <si>
    <t>ТК-203а/1 - ж/д по ул.Мира, 44а</t>
  </si>
  <si>
    <t>ЦТП №348( по ул.Ладожская)</t>
  </si>
  <si>
    <t>Теплотрасса от УТ-5 к жилому дому по ул.Ладожская, 168</t>
  </si>
  <si>
    <t>УТ-5 - УТ-5'</t>
  </si>
  <si>
    <t>УТ-5' - Ладожская, 168</t>
  </si>
  <si>
    <t>Теплотрасса от ЦТП №348 в сторону УТ-5</t>
  </si>
  <si>
    <t>ЦТП - УТ-5</t>
  </si>
  <si>
    <t>Теплотрасса от УТ-5 к жилым домам по ул.Ладожская, 148, 148а</t>
  </si>
  <si>
    <t>УТ-5 - УТ-21</t>
  </si>
  <si>
    <t>подземка, б/канал</t>
  </si>
  <si>
    <t>УТ-21 - Ладожская,148</t>
  </si>
  <si>
    <t>УТ-21 - Ладожская,148а</t>
  </si>
  <si>
    <t xml:space="preserve">Теплотрасса от УТ-4 к жилым домам по ул.Ладожская, 150, </t>
  </si>
  <si>
    <t>УТ-4 - УТ-7</t>
  </si>
  <si>
    <t>УТ-7 - Ладожская, 150</t>
  </si>
  <si>
    <t>Теплотрасса от УТ-4 к жилому дому по ул.Ладожская, 156</t>
  </si>
  <si>
    <t>УТ-4 - УТ-6</t>
  </si>
  <si>
    <t>УТ-6 - УТ-8</t>
  </si>
  <si>
    <t>УТ-6 - Ладожская, 156</t>
  </si>
  <si>
    <t>УТ-8 - Ладожская, 156</t>
  </si>
  <si>
    <t>Теплотрасса от УТ-4 к жилому дому по ул.Ладожская, 164</t>
  </si>
  <si>
    <t>УТ-4 - узел 1</t>
  </si>
  <si>
    <t>узел 1 - УТ-3</t>
  </si>
  <si>
    <t>УТ-3 - Ладожская, 164</t>
  </si>
  <si>
    <t>Теплотрасса на ответвлении от УТ-10 к жилому дому по ул.Ладожская,158</t>
  </si>
  <si>
    <t>УТ-10 - УТ-14</t>
  </si>
  <si>
    <t>УТ-14 - УТ-15</t>
  </si>
  <si>
    <t>УТ-15 - Ладожская, 158</t>
  </si>
  <si>
    <t>Теплотрасса от УТ-14 к жилому дому по ул.Ладожская,154</t>
  </si>
  <si>
    <t>УТ-14 - УТ-13</t>
  </si>
  <si>
    <t>УТ-13 - Ладожская, 154</t>
  </si>
  <si>
    <t>Теплотрасса от УТ-1 к жилому дому по ул.Ладожская,162</t>
  </si>
  <si>
    <t>УТ-1 - Ладожская, 162</t>
  </si>
  <si>
    <t>НСС "Революционная,2"</t>
  </si>
  <si>
    <t>Теплотрасса в районе НСС по ул.Революционная,2</t>
  </si>
  <si>
    <t>НСС - т.1</t>
  </si>
  <si>
    <t>Теплотрасса на ответвлении от  НСС по ул.Революционная,2 в сторону МП Дс"Рубин"</t>
  </si>
  <si>
    <t>НСС - т.3</t>
  </si>
  <si>
    <t>т.3 - т.6</t>
  </si>
  <si>
    <t>т.6 - т.7</t>
  </si>
  <si>
    <t>т.7 - ТК-6'</t>
  </si>
  <si>
    <t>НСС "Кирова,2а"</t>
  </si>
  <si>
    <t>Теплотрасса  на ответвлении к фил.ФГБУ ЦЖКУ по ул.Белинского,4</t>
  </si>
  <si>
    <t>т.1 - гаражи Военкомата</t>
  </si>
  <si>
    <t>гаражи</t>
  </si>
  <si>
    <t>гаражи - Белинского,4</t>
  </si>
  <si>
    <t>Итого, м:</t>
  </si>
  <si>
    <t>воздушная</t>
  </si>
  <si>
    <t>ТК-50' - ТК-50'/1</t>
  </si>
  <si>
    <t>ТК-50'/1 - ж/д ул.Ивановская, 152</t>
  </si>
  <si>
    <t>подземная</t>
  </si>
  <si>
    <t>теплотрасса на ответвлении в сторону МБДОУ №120(по ул.Экспериментальная,2б)</t>
  </si>
  <si>
    <t>т.8 - МБДОУ №120</t>
  </si>
  <si>
    <t>теплотрасса от ТК -50' в сторону жилого дома по ул.Ивановская,152</t>
  </si>
  <si>
    <t>теплотрасса от ТК-45' в сторону жилого дома по ул.Терновского,207</t>
  </si>
  <si>
    <t>теплотрасса от ТК-44 в сторону жилого дома по ул.Терновского,203</t>
  </si>
  <si>
    <t>теплотрасса от  ТК-45 до жилого дома по ул.Пушанина,54</t>
  </si>
  <si>
    <t xml:space="preserve">ТК-44 - ТК-44' </t>
  </si>
  <si>
    <t>ТК-44' - ул.Терновского, 203</t>
  </si>
  <si>
    <t>ТК-45' - ул.Терновского, 207</t>
  </si>
  <si>
    <t>ТК-45 - Пушанина,54</t>
  </si>
  <si>
    <t>Передано на обслуживание АО"Пензтеплоснабжение" по постановлению № 868/1 от 21.05.18</t>
  </si>
  <si>
    <t>Передано на обслуживание АО"Пензтеплоснабжение" по постановлению № 2285/1 от 30.12.15</t>
  </si>
  <si>
    <t>Передано на обслуживание АО"Пензтеплоснабжение" по постановлению № 998/3 от 9.09.13</t>
  </si>
  <si>
    <t>Передано на обслуживание АО "Пензтеплоснабжение" по постановлению № 839 от 31.05.16</t>
  </si>
  <si>
    <t>Передано на обслуживание АО "Пензтеплоснабжение" по постановлению № 958/7 от 21.06.16</t>
  </si>
  <si>
    <t>от ЦТП №27 до жилого дома по ул.Терновского,170</t>
  </si>
  <si>
    <t>ЦТП-27 - ул.Терновского, 170</t>
  </si>
  <si>
    <t>Передано на обслуживание АО"Пензтеплоснабжение" по постановлению № 839 от 31.05.16</t>
  </si>
  <si>
    <t>Передано на обслуживание АО"Пензтеплоснабжение" на основании договора ответственного хранения от 20.09.16</t>
  </si>
  <si>
    <t>от тепловой камеры ТК2704/1  до МБОУ СОШ №69 по ул.Терновского,168</t>
  </si>
  <si>
    <t>ТК-2704/1 - МБОУ СОШ №69</t>
  </si>
  <si>
    <t>Передано на обслуживание АО"Пензтеплоснабжение" по постановлению № 447 от 02.07.20</t>
  </si>
  <si>
    <t xml:space="preserve"> эксплуатируемых АО "Пензтеплоснабжение"</t>
  </si>
  <si>
    <t>Таблица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</si>
</sst>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i/>
      <sz val="11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i/>
      <sz val="14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4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b/>
      <i/>
      <sz val="13"/>
      <color theme="1"/>
      <name val="Arial"/>
      <family val="2"/>
      <charset val="204"/>
    </font>
    <font>
      <b/>
      <i/>
      <u/>
      <sz val="13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3"/>
      <name val="Arial Cyr"/>
      <charset val="204"/>
    </font>
    <font>
      <sz val="13"/>
      <name val="Arial"/>
      <family val="2"/>
      <charset val="204"/>
    </font>
    <font>
      <sz val="13"/>
      <color theme="1"/>
      <name val="Calibri"/>
      <family val="2"/>
      <charset val="204"/>
      <scheme val="minor"/>
    </font>
    <font>
      <b/>
      <i/>
      <sz val="13"/>
      <name val="Arial"/>
      <family val="2"/>
      <charset val="204"/>
    </font>
    <font>
      <sz val="13"/>
      <color theme="1"/>
      <name val="Arial"/>
      <family val="2"/>
      <charset val="204"/>
    </font>
    <font>
      <b/>
      <i/>
      <sz val="13"/>
      <name val="Arial Cyr"/>
      <charset val="204"/>
    </font>
    <font>
      <sz val="12"/>
      <name val="Arial Cyr"/>
      <charset val="204"/>
    </font>
    <font>
      <sz val="13"/>
      <name val="Arial Cyr"/>
      <family val="2"/>
      <charset val="204"/>
    </font>
    <font>
      <b/>
      <i/>
      <sz val="18"/>
      <name val="Arial"/>
      <family val="2"/>
      <charset val="204"/>
    </font>
    <font>
      <b/>
      <i/>
      <sz val="18"/>
      <color theme="1"/>
      <name val="Arial"/>
      <family val="2"/>
      <charset val="204"/>
    </font>
    <font>
      <sz val="12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12" xfId="0" applyFont="1" applyBorder="1"/>
    <xf numFmtId="0" fontId="6" fillId="0" borderId="11" xfId="0" applyFont="1" applyBorder="1"/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0" borderId="17" xfId="0" applyFont="1" applyBorder="1" applyAlignment="1"/>
    <xf numFmtId="0" fontId="9" fillId="0" borderId="17" xfId="0" applyFont="1" applyBorder="1" applyAlignment="1"/>
    <xf numFmtId="0" fontId="14" fillId="0" borderId="0" xfId="0" applyFont="1" applyFill="1" applyBorder="1" applyAlignment="1">
      <alignment horizontal="right"/>
    </xf>
    <xf numFmtId="0" fontId="15" fillId="0" borderId="0" xfId="0" applyFont="1"/>
    <xf numFmtId="2" fontId="8" fillId="0" borderId="0" xfId="0" applyNumberFormat="1" applyFont="1" applyAlignment="1">
      <alignment horizontal="center"/>
    </xf>
    <xf numFmtId="0" fontId="8" fillId="0" borderId="0" xfId="0" applyFont="1"/>
    <xf numFmtId="1" fontId="11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5" fillId="2" borderId="21" xfId="0" applyFont="1" applyFill="1" applyBorder="1" applyAlignment="1">
      <alignment horizontal="center"/>
    </xf>
    <xf numFmtId="0" fontId="15" fillId="2" borderId="21" xfId="0" applyFont="1" applyFill="1" applyBorder="1" applyAlignment="1">
      <alignment horizontal="left" vertical="distributed"/>
    </xf>
    <xf numFmtId="0" fontId="11" fillId="2" borderId="21" xfId="0" applyFont="1" applyFill="1" applyBorder="1"/>
    <xf numFmtId="1" fontId="11" fillId="2" borderId="21" xfId="0" applyNumberFormat="1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left" vertical="distributed"/>
    </xf>
    <xf numFmtId="0" fontId="11" fillId="0" borderId="0" xfId="0" applyFont="1" applyBorder="1"/>
    <xf numFmtId="1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0" borderId="21" xfId="0" applyFont="1" applyBorder="1"/>
    <xf numFmtId="0" fontId="11" fillId="0" borderId="21" xfId="0" applyFont="1" applyBorder="1" applyAlignment="1">
      <alignment horizontal="justify" vertical="center"/>
    </xf>
    <xf numFmtId="0" fontId="11" fillId="0" borderId="21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" fontId="12" fillId="0" borderId="20" xfId="0" applyNumberFormat="1" applyFont="1" applyBorder="1" applyAlignment="1">
      <alignment horizontal="center"/>
    </xf>
    <xf numFmtId="0" fontId="12" fillId="0" borderId="21" xfId="0" applyFont="1" applyBorder="1"/>
    <xf numFmtId="2" fontId="12" fillId="0" borderId="21" xfId="0" applyNumberFormat="1" applyFont="1" applyFill="1" applyBorder="1" applyAlignment="1">
      <alignment horizontal="center"/>
    </xf>
    <xf numFmtId="1" fontId="11" fillId="0" borderId="21" xfId="0" applyNumberFormat="1" applyFont="1" applyBorder="1" applyAlignment="1">
      <alignment horizontal="center"/>
    </xf>
    <xf numFmtId="1" fontId="12" fillId="0" borderId="21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1" fillId="0" borderId="21" xfId="0" applyFont="1" applyFill="1" applyBorder="1"/>
    <xf numFmtId="0" fontId="10" fillId="0" borderId="21" xfId="0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left"/>
    </xf>
    <xf numFmtId="2" fontId="11" fillId="0" borderId="21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vertical="justify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justify"/>
    </xf>
    <xf numFmtId="1" fontId="12" fillId="0" borderId="0" xfId="0" applyNumberFormat="1" applyFont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Border="1"/>
    <xf numFmtId="0" fontId="15" fillId="2" borderId="21" xfId="0" applyFont="1" applyFill="1" applyBorder="1" applyAlignment="1">
      <alignment horizontal="left"/>
    </xf>
    <xf numFmtId="0" fontId="12" fillId="2" borderId="21" xfId="0" applyFont="1" applyFill="1" applyBorder="1" applyAlignment="1">
      <alignment horizontal="right"/>
    </xf>
    <xf numFmtId="0" fontId="11" fillId="2" borderId="21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center"/>
    </xf>
    <xf numFmtId="1" fontId="16" fillId="2" borderId="0" xfId="0" applyNumberFormat="1" applyFont="1" applyFill="1" applyBorder="1" applyAlignment="1">
      <alignment horizontal="center"/>
    </xf>
    <xf numFmtId="164" fontId="15" fillId="2" borderId="21" xfId="0" applyNumberFormat="1" applyFont="1" applyFill="1" applyBorder="1" applyAlignment="1">
      <alignment horizontal="center"/>
    </xf>
    <xf numFmtId="0" fontId="0" fillId="2" borderId="0" xfId="0" applyFill="1"/>
    <xf numFmtId="0" fontId="17" fillId="2" borderId="21" xfId="0" applyFont="1" applyFill="1" applyBorder="1" applyAlignment="1">
      <alignment horizontal="center"/>
    </xf>
    <xf numFmtId="1" fontId="15" fillId="2" borderId="21" xfId="0" applyNumberFormat="1" applyFont="1" applyFill="1" applyBorder="1" applyAlignment="1">
      <alignment horizontal="center"/>
    </xf>
    <xf numFmtId="0" fontId="15" fillId="2" borderId="21" xfId="0" applyFont="1" applyFill="1" applyBorder="1"/>
    <xf numFmtId="1" fontId="18" fillId="2" borderId="21" xfId="0" applyNumberFormat="1" applyFont="1" applyFill="1" applyBorder="1" applyAlignment="1">
      <alignment horizontal="center"/>
    </xf>
    <xf numFmtId="0" fontId="15" fillId="2" borderId="21" xfId="0" applyFont="1" applyFill="1" applyBorder="1" applyAlignment="1">
      <alignment horizontal="right"/>
    </xf>
    <xf numFmtId="0" fontId="15" fillId="2" borderId="23" xfId="0" applyFont="1" applyFill="1" applyBorder="1" applyAlignment="1">
      <alignment horizontal="justify" vertical="center"/>
    </xf>
    <xf numFmtId="0" fontId="15" fillId="2" borderId="21" xfId="0" applyFont="1" applyFill="1" applyBorder="1" applyAlignment="1"/>
    <xf numFmtId="0" fontId="15" fillId="0" borderId="21" xfId="0" applyFont="1" applyBorder="1" applyAlignment="1"/>
    <xf numFmtId="0" fontId="11" fillId="2" borderId="21" xfId="0" applyFont="1" applyFill="1" applyBorder="1" applyAlignment="1"/>
    <xf numFmtId="164" fontId="11" fillId="2" borderId="21" xfId="0" applyNumberFormat="1" applyFont="1" applyFill="1" applyBorder="1" applyAlignment="1">
      <alignment horizontal="center"/>
    </xf>
    <xf numFmtId="0" fontId="17" fillId="2" borderId="21" xfId="0" applyFont="1" applyFill="1" applyBorder="1" applyAlignment="1"/>
    <xf numFmtId="164" fontId="17" fillId="2" borderId="21" xfId="0" applyNumberFormat="1" applyFont="1" applyFill="1" applyBorder="1" applyAlignment="1">
      <alignment horizontal="center"/>
    </xf>
    <xf numFmtId="0" fontId="17" fillId="2" borderId="21" xfId="0" applyFont="1" applyFill="1" applyBorder="1" applyAlignment="1">
      <alignment horizontal="right"/>
    </xf>
    <xf numFmtId="1" fontId="15" fillId="2" borderId="19" xfId="0" applyNumberFormat="1" applyFont="1" applyFill="1" applyBorder="1" applyAlignment="1">
      <alignment horizontal="center"/>
    </xf>
    <xf numFmtId="0" fontId="17" fillId="2" borderId="19" xfId="0" applyFont="1" applyFill="1" applyBorder="1" applyAlignment="1"/>
    <xf numFmtId="164" fontId="17" fillId="2" borderId="19" xfId="0" applyNumberFormat="1" applyFont="1" applyFill="1" applyBorder="1" applyAlignment="1">
      <alignment horizontal="center"/>
    </xf>
    <xf numFmtId="1" fontId="18" fillId="2" borderId="19" xfId="0" applyNumberFormat="1" applyFont="1" applyFill="1" applyBorder="1" applyAlignment="1">
      <alignment horizontal="center"/>
    </xf>
    <xf numFmtId="0" fontId="17" fillId="2" borderId="19" xfId="0" applyFont="1" applyFill="1" applyBorder="1" applyAlignment="1">
      <alignment horizontal="center"/>
    </xf>
    <xf numFmtId="0" fontId="15" fillId="2" borderId="21" xfId="0" applyFont="1" applyFill="1" applyBorder="1" applyAlignment="1">
      <alignment horizontal="justify" vertical="center"/>
    </xf>
    <xf numFmtId="1" fontId="15" fillId="2" borderId="21" xfId="0" applyNumberFormat="1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justify" vertical="center"/>
    </xf>
    <xf numFmtId="164" fontId="17" fillId="2" borderId="21" xfId="0" applyNumberFormat="1" applyFont="1" applyFill="1" applyBorder="1" applyAlignment="1">
      <alignment horizontal="center" vertical="center"/>
    </xf>
    <xf numFmtId="1" fontId="18" fillId="2" borderId="21" xfId="0" applyNumberFormat="1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12" fillId="2" borderId="21" xfId="0" applyFont="1" applyFill="1" applyBorder="1" applyAlignment="1">
      <alignment horizontal="left"/>
    </xf>
    <xf numFmtId="0" fontId="17" fillId="3" borderId="21" xfId="0" applyFont="1" applyFill="1" applyBorder="1"/>
    <xf numFmtId="14" fontId="0" fillId="0" borderId="0" xfId="0" applyNumberFormat="1"/>
    <xf numFmtId="0" fontId="10" fillId="2" borderId="18" xfId="0" applyFont="1" applyFill="1" applyBorder="1" applyAlignment="1">
      <alignment horizontal="center"/>
    </xf>
    <xf numFmtId="1" fontId="12" fillId="2" borderId="20" xfId="0" applyNumberFormat="1" applyFont="1" applyFill="1" applyBorder="1" applyAlignment="1">
      <alignment horizontal="center"/>
    </xf>
    <xf numFmtId="0" fontId="12" fillId="2" borderId="21" xfId="0" applyFont="1" applyFill="1" applyBorder="1"/>
    <xf numFmtId="2" fontId="12" fillId="2" borderId="21" xfId="0" applyNumberFormat="1" applyFont="1" applyFill="1" applyBorder="1" applyAlignment="1">
      <alignment horizontal="center"/>
    </xf>
    <xf numFmtId="1" fontId="12" fillId="2" borderId="21" xfId="0" applyNumberFormat="1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0" fillId="0" borderId="21" xfId="0" applyBorder="1" applyAlignment="1">
      <alignment horizontal="justify" vertical="center"/>
    </xf>
    <xf numFmtId="0" fontId="0" fillId="0" borderId="21" xfId="0" applyBorder="1" applyAlignment="1">
      <alignment horizontal="center"/>
    </xf>
    <xf numFmtId="0" fontId="0" fillId="0" borderId="21" xfId="0" applyBorder="1"/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2" fontId="21" fillId="2" borderId="21" xfId="0" applyNumberFormat="1" applyFont="1" applyFill="1" applyBorder="1" applyAlignment="1">
      <alignment horizontal="center"/>
    </xf>
    <xf numFmtId="1" fontId="21" fillId="0" borderId="21" xfId="0" applyNumberFormat="1" applyFont="1" applyBorder="1" applyAlignment="1">
      <alignment horizontal="center"/>
    </xf>
    <xf numFmtId="1" fontId="21" fillId="2" borderId="21" xfId="0" applyNumberFormat="1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2" fontId="21" fillId="2" borderId="21" xfId="0" applyNumberFormat="1" applyFont="1" applyFill="1" applyBorder="1" applyAlignment="1">
      <alignment horizontal="center" vertical="center"/>
    </xf>
    <xf numFmtId="1" fontId="21" fillId="2" borderId="22" xfId="0" applyNumberFormat="1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justify" vertical="center"/>
    </xf>
    <xf numFmtId="0" fontId="21" fillId="2" borderId="22" xfId="0" applyFont="1" applyFill="1" applyBorder="1" applyAlignment="1">
      <alignment horizontal="justify" vertical="center"/>
    </xf>
    <xf numFmtId="0" fontId="10" fillId="2" borderId="21" xfId="0" applyFont="1" applyFill="1" applyBorder="1" applyAlignment="1">
      <alignment horizontal="center"/>
    </xf>
    <xf numFmtId="0" fontId="21" fillId="0" borderId="19" xfId="0" applyNumberFormat="1" applyFont="1" applyFill="1" applyBorder="1" applyAlignment="1">
      <alignment horizontal="left"/>
    </xf>
    <xf numFmtId="0" fontId="21" fillId="2" borderId="21" xfId="0" applyFont="1" applyFill="1" applyBorder="1" applyAlignment="1">
      <alignment horizontal="center"/>
    </xf>
    <xf numFmtId="0" fontId="21" fillId="0" borderId="21" xfId="0" applyNumberFormat="1" applyFont="1" applyFill="1" applyBorder="1" applyAlignment="1">
      <alignment horizontal="left"/>
    </xf>
    <xf numFmtId="0" fontId="10" fillId="2" borderId="21" xfId="0" applyFont="1" applyFill="1" applyBorder="1" applyAlignment="1">
      <alignment horizontal="justify" vertical="center"/>
    </xf>
    <xf numFmtId="0" fontId="21" fillId="0" borderId="21" xfId="0" applyFont="1" applyFill="1" applyBorder="1" applyAlignment="1">
      <alignment horizontal="center"/>
    </xf>
    <xf numFmtId="0" fontId="10" fillId="2" borderId="18" xfId="0" applyNumberFormat="1" applyFont="1" applyFill="1" applyBorder="1" applyAlignment="1">
      <alignment vertical="center" wrapText="1"/>
    </xf>
    <xf numFmtId="0" fontId="21" fillId="2" borderId="20" xfId="0" applyNumberFormat="1" applyFont="1" applyFill="1" applyBorder="1" applyAlignment="1">
      <alignment horizontal="right" vertical="center" wrapText="1"/>
    </xf>
    <xf numFmtId="0" fontId="21" fillId="2" borderId="21" xfId="0" applyNumberFormat="1" applyFont="1" applyFill="1" applyBorder="1" applyAlignment="1">
      <alignment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/>
    </xf>
    <xf numFmtId="0" fontId="21" fillId="2" borderId="21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10" fillId="0" borderId="21" xfId="0" applyFont="1" applyBorder="1" applyAlignment="1">
      <alignment horizontal="justify" vertical="center"/>
    </xf>
    <xf numFmtId="0" fontId="8" fillId="0" borderId="17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1" fillId="0" borderId="19" xfId="0" applyFont="1" applyFill="1" applyBorder="1" applyAlignment="1">
      <alignment horizontal="center" vertical="justify"/>
    </xf>
    <xf numFmtId="0" fontId="11" fillId="0" borderId="22" xfId="0" applyFont="1" applyFill="1" applyBorder="1" applyAlignment="1">
      <alignment horizontal="center" vertical="justify"/>
    </xf>
    <xf numFmtId="0" fontId="7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left"/>
    </xf>
    <xf numFmtId="0" fontId="11" fillId="2" borderId="19" xfId="0" applyFont="1" applyFill="1" applyBorder="1" applyAlignment="1">
      <alignment horizontal="center" vertical="justify"/>
    </xf>
    <xf numFmtId="0" fontId="11" fillId="2" borderId="22" xfId="0" applyFont="1" applyFill="1" applyBorder="1" applyAlignment="1">
      <alignment horizontal="center" vertical="justify"/>
    </xf>
    <xf numFmtId="0" fontId="13" fillId="0" borderId="19" xfId="0" applyFont="1" applyBorder="1" applyAlignment="1">
      <alignment horizontal="justify" vertical="top"/>
    </xf>
    <xf numFmtId="0" fontId="13" fillId="0" borderId="23" xfId="0" applyFont="1" applyBorder="1" applyAlignment="1">
      <alignment horizontal="justify" vertical="top"/>
    </xf>
    <xf numFmtId="0" fontId="13" fillId="0" borderId="22" xfId="0" applyFont="1" applyBorder="1" applyAlignment="1">
      <alignment horizontal="justify" vertical="top"/>
    </xf>
    <xf numFmtId="0" fontId="11" fillId="0" borderId="21" xfId="0" applyFont="1" applyFill="1" applyBorder="1" applyAlignment="1">
      <alignment horizontal="center" vertical="justify"/>
    </xf>
    <xf numFmtId="0" fontId="11" fillId="0" borderId="23" xfId="0" applyFont="1" applyFill="1" applyBorder="1" applyAlignment="1">
      <alignment horizontal="center" vertical="justify"/>
    </xf>
    <xf numFmtId="0" fontId="8" fillId="0" borderId="0" xfId="0" applyFont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15" fillId="2" borderId="21" xfId="0" applyFont="1" applyFill="1" applyBorder="1" applyAlignment="1">
      <alignment horizontal="justify" vertical="center"/>
    </xf>
    <xf numFmtId="0" fontId="15" fillId="2" borderId="19" xfId="0" applyFont="1" applyFill="1" applyBorder="1" applyAlignment="1">
      <alignment horizontal="justify" vertical="center"/>
    </xf>
    <xf numFmtId="0" fontId="15" fillId="2" borderId="23" xfId="0" applyFont="1" applyFill="1" applyBorder="1" applyAlignment="1">
      <alignment horizontal="justify" vertical="center"/>
    </xf>
    <xf numFmtId="0" fontId="15" fillId="2" borderId="22" xfId="0" applyFont="1" applyFill="1" applyBorder="1" applyAlignment="1">
      <alignment horizontal="justify" vertical="center"/>
    </xf>
    <xf numFmtId="0" fontId="10" fillId="0" borderId="21" xfId="0" applyFont="1" applyBorder="1" applyAlignment="1">
      <alignment horizontal="justify" vertical="center"/>
    </xf>
    <xf numFmtId="2" fontId="20" fillId="2" borderId="26" xfId="0" applyNumberFormat="1" applyFont="1" applyFill="1" applyBorder="1" applyAlignment="1">
      <alignment horizontal="center"/>
    </xf>
    <xf numFmtId="2" fontId="20" fillId="2" borderId="28" xfId="0" applyNumberFormat="1" applyFont="1" applyFill="1" applyBorder="1" applyAlignment="1">
      <alignment horizontal="center"/>
    </xf>
    <xf numFmtId="0" fontId="21" fillId="2" borderId="19" xfId="0" applyFont="1" applyFill="1" applyBorder="1" applyAlignment="1">
      <alignment horizontal="justify" vertical="center"/>
    </xf>
    <xf numFmtId="0" fontId="21" fillId="2" borderId="22" xfId="0" applyFont="1" applyFill="1" applyBorder="1" applyAlignment="1">
      <alignment horizontal="justify" vertical="center"/>
    </xf>
    <xf numFmtId="0" fontId="10" fillId="2" borderId="19" xfId="0" applyFont="1" applyFill="1" applyBorder="1" applyAlignment="1">
      <alignment horizontal="justify" vertical="center"/>
    </xf>
    <xf numFmtId="0" fontId="10" fillId="2" borderId="22" xfId="0" applyFont="1" applyFill="1" applyBorder="1" applyAlignment="1">
      <alignment horizontal="justify" vertical="center"/>
    </xf>
    <xf numFmtId="0" fontId="10" fillId="3" borderId="19" xfId="0" applyFont="1" applyFill="1" applyBorder="1" applyAlignment="1">
      <alignment horizontal="justify" vertical="center"/>
    </xf>
    <xf numFmtId="0" fontId="10" fillId="3" borderId="23" xfId="0" applyFont="1" applyFill="1" applyBorder="1" applyAlignment="1">
      <alignment horizontal="justify" vertical="center"/>
    </xf>
    <xf numFmtId="0" fontId="10" fillId="3" borderId="22" xfId="0" applyFont="1" applyFill="1" applyBorder="1" applyAlignment="1">
      <alignment horizontal="justify" vertical="center"/>
    </xf>
    <xf numFmtId="0" fontId="0" fillId="0" borderId="21" xfId="0" applyBorder="1" applyAlignment="1">
      <alignment horizontal="justify" vertical="center"/>
    </xf>
    <xf numFmtId="0" fontId="19" fillId="2" borderId="25" xfId="0" applyFont="1" applyFill="1" applyBorder="1" applyAlignment="1">
      <alignment horizontal="right"/>
    </xf>
    <xf numFmtId="0" fontId="19" fillId="2" borderId="26" xfId="0" applyFont="1" applyFill="1" applyBorder="1" applyAlignment="1">
      <alignment horizontal="right"/>
    </xf>
    <xf numFmtId="0" fontId="0" fillId="0" borderId="21" xfId="0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19" xfId="0" applyFont="1" applyBorder="1" applyAlignment="1">
      <alignment horizontal="justify" vertical="center"/>
    </xf>
    <xf numFmtId="0" fontId="10" fillId="0" borderId="23" xfId="0" applyFont="1" applyBorder="1" applyAlignment="1">
      <alignment horizontal="justify" vertical="center"/>
    </xf>
    <xf numFmtId="0" fontId="10" fillId="0" borderId="22" xfId="0" applyFont="1" applyBorder="1" applyAlignment="1">
      <alignment horizontal="justify" vertical="center"/>
    </xf>
    <xf numFmtId="0" fontId="10" fillId="2" borderId="24" xfId="0" applyFont="1" applyFill="1" applyBorder="1" applyAlignment="1">
      <alignment horizontal="justify" vertical="center"/>
    </xf>
    <xf numFmtId="0" fontId="10" fillId="2" borderId="27" xfId="0" applyFont="1" applyFill="1" applyBorder="1" applyAlignment="1">
      <alignment horizontal="justify" vertical="center"/>
    </xf>
    <xf numFmtId="0" fontId="10" fillId="2" borderId="29" xfId="0" applyFont="1" applyFill="1" applyBorder="1" applyAlignment="1">
      <alignment horizontal="justify" vertical="center"/>
    </xf>
    <xf numFmtId="0" fontId="10" fillId="2" borderId="21" xfId="0" applyFont="1" applyFill="1" applyBorder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74"/>
  <sheetViews>
    <sheetView tabSelected="1" view="pageBreakPreview" zoomScaleNormal="100" zoomScaleSheetLayoutView="100" workbookViewId="0">
      <selection activeCell="D172" sqref="D172"/>
    </sheetView>
  </sheetViews>
  <sheetFormatPr defaultRowHeight="15" x14ac:dyDescent="0.25"/>
  <cols>
    <col min="1" max="1" width="6.5703125" customWidth="1"/>
    <col min="2" max="2" width="43" customWidth="1"/>
    <col min="3" max="3" width="21.85546875" customWidth="1"/>
    <col min="4" max="4" width="37.42578125" customWidth="1"/>
    <col min="5" max="5" width="18.5703125" customWidth="1"/>
    <col min="6" max="6" width="15" customWidth="1"/>
    <col min="7" max="9" width="12.7109375" customWidth="1"/>
    <col min="10" max="10" width="14.5703125" customWidth="1"/>
    <col min="11" max="11" width="27.7109375" hidden="1" customWidth="1"/>
    <col min="12" max="12" width="32.28515625" customWidth="1"/>
  </cols>
  <sheetData>
    <row r="1" spans="1:12" x14ac:dyDescent="0.25">
      <c r="A1" s="126" t="s">
        <v>160</v>
      </c>
      <c r="B1" s="126"/>
      <c r="L1" s="125"/>
    </row>
    <row r="2" spans="1:12" ht="20.25" x14ac:dyDescent="0.3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ht="20.25" x14ac:dyDescent="0.3">
      <c r="A3" s="175" t="s">
        <v>159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5.75" thickBot="1" x14ac:dyDescent="0.3">
      <c r="I4" s="127"/>
      <c r="J4" s="127"/>
    </row>
    <row r="5" spans="1:12" ht="18" customHeight="1" thickBot="1" x14ac:dyDescent="0.35">
      <c r="A5" s="128" t="s">
        <v>1</v>
      </c>
      <c r="B5" s="131" t="s">
        <v>2</v>
      </c>
      <c r="C5" s="134" t="s">
        <v>3</v>
      </c>
      <c r="D5" s="135"/>
      <c r="E5" s="135"/>
      <c r="F5" s="135"/>
      <c r="G5" s="135"/>
      <c r="H5" s="135"/>
      <c r="I5" s="135"/>
      <c r="J5" s="136"/>
      <c r="K5" s="137" t="s">
        <v>4</v>
      </c>
      <c r="L5" s="131" t="s">
        <v>4</v>
      </c>
    </row>
    <row r="6" spans="1:12" ht="18.75" x14ac:dyDescent="0.3">
      <c r="A6" s="129"/>
      <c r="B6" s="132"/>
      <c r="C6" s="1" t="s">
        <v>5</v>
      </c>
      <c r="D6" s="1"/>
      <c r="E6" s="1" t="s">
        <v>6</v>
      </c>
      <c r="F6" s="2"/>
      <c r="G6" s="140" t="s">
        <v>7</v>
      </c>
      <c r="H6" s="141"/>
      <c r="I6" s="140" t="s">
        <v>8</v>
      </c>
      <c r="J6" s="141"/>
      <c r="K6" s="138"/>
      <c r="L6" s="132"/>
    </row>
    <row r="7" spans="1:12" ht="19.5" thickBot="1" x14ac:dyDescent="0.35">
      <c r="A7" s="129"/>
      <c r="B7" s="132"/>
      <c r="C7" s="1" t="s">
        <v>9</v>
      </c>
      <c r="D7" s="1" t="s">
        <v>10</v>
      </c>
      <c r="E7" s="1" t="s">
        <v>11</v>
      </c>
      <c r="F7" s="2" t="s">
        <v>12</v>
      </c>
      <c r="G7" s="142" t="s">
        <v>13</v>
      </c>
      <c r="H7" s="143"/>
      <c r="I7" s="142" t="s">
        <v>13</v>
      </c>
      <c r="J7" s="143"/>
      <c r="K7" s="138"/>
      <c r="L7" s="132"/>
    </row>
    <row r="8" spans="1:12" ht="19.5" thickBot="1" x14ac:dyDescent="0.35">
      <c r="A8" s="130"/>
      <c r="B8" s="133"/>
      <c r="C8" s="3"/>
      <c r="D8" s="3"/>
      <c r="E8" s="3"/>
      <c r="F8" s="4"/>
      <c r="G8" s="5" t="s">
        <v>14</v>
      </c>
      <c r="H8" s="6" t="s">
        <v>15</v>
      </c>
      <c r="I8" s="5" t="s">
        <v>14</v>
      </c>
      <c r="J8" s="6" t="s">
        <v>15</v>
      </c>
      <c r="K8" s="139"/>
      <c r="L8" s="133"/>
    </row>
    <row r="9" spans="1:12" ht="18.75" customHeight="1" x14ac:dyDescent="0.25">
      <c r="A9" s="146" t="s">
        <v>16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</row>
    <row r="10" spans="1:12" ht="30" customHeight="1" x14ac:dyDescent="0.25">
      <c r="A10" s="147" t="s">
        <v>17</v>
      </c>
      <c r="B10" s="147"/>
      <c r="C10" s="124"/>
      <c r="D10" s="123"/>
      <c r="E10" s="7"/>
      <c r="F10" s="7"/>
      <c r="G10" s="8"/>
      <c r="H10" s="8"/>
      <c r="I10" s="8"/>
      <c r="J10" s="8"/>
    </row>
    <row r="11" spans="1:12" ht="35.1" customHeight="1" x14ac:dyDescent="0.25">
      <c r="A11" s="88">
        <v>1</v>
      </c>
      <c r="B11" s="148" t="s">
        <v>18</v>
      </c>
      <c r="C11" s="89">
        <v>2012</v>
      </c>
      <c r="D11" s="90" t="s">
        <v>19</v>
      </c>
      <c r="E11" s="91" t="s">
        <v>20</v>
      </c>
      <c r="F11" s="19" t="s">
        <v>21</v>
      </c>
      <c r="G11" s="92">
        <v>108</v>
      </c>
      <c r="H11" s="93">
        <v>545.29999999999995</v>
      </c>
      <c r="I11" s="92">
        <v>108</v>
      </c>
      <c r="J11" s="94">
        <v>545.29999999999995</v>
      </c>
      <c r="K11" s="150" t="s">
        <v>22</v>
      </c>
      <c r="L11" s="161" t="s">
        <v>158</v>
      </c>
    </row>
    <row r="12" spans="1:12" ht="35.1" customHeight="1" x14ac:dyDescent="0.25">
      <c r="A12" s="88">
        <v>2</v>
      </c>
      <c r="B12" s="149"/>
      <c r="C12" s="89">
        <v>2012</v>
      </c>
      <c r="D12" s="90"/>
      <c r="E12" s="91" t="s">
        <v>23</v>
      </c>
      <c r="F12" s="19" t="s">
        <v>21</v>
      </c>
      <c r="G12" s="92">
        <v>108</v>
      </c>
      <c r="H12" s="93">
        <v>18.7</v>
      </c>
      <c r="I12" s="92">
        <v>108</v>
      </c>
      <c r="J12" s="94">
        <v>18.7</v>
      </c>
      <c r="K12" s="151"/>
      <c r="L12" s="161"/>
    </row>
    <row r="13" spans="1:12" ht="24.95" customHeight="1" x14ac:dyDescent="0.25">
      <c r="B13" s="9" t="s">
        <v>24</v>
      </c>
      <c r="C13" s="9"/>
      <c r="D13" s="9"/>
      <c r="E13" s="9"/>
      <c r="F13" s="9"/>
      <c r="G13" s="10"/>
      <c r="H13" s="11">
        <f>SUM(H11:H12)</f>
        <v>564</v>
      </c>
      <c r="I13" s="12"/>
      <c r="J13" s="11">
        <f>SUM(J11:J12)</f>
        <v>564</v>
      </c>
      <c r="K13" s="151"/>
    </row>
    <row r="14" spans="1:12" ht="15" customHeight="1" x14ac:dyDescent="0.25">
      <c r="B14" s="9"/>
      <c r="C14" s="9"/>
      <c r="D14" s="9"/>
      <c r="E14" s="9"/>
      <c r="F14" s="9"/>
      <c r="G14" s="13"/>
      <c r="H14" s="14"/>
      <c r="I14" s="15"/>
      <c r="J14" s="14"/>
      <c r="K14" s="151"/>
    </row>
    <row r="15" spans="1:12" ht="60.75" customHeight="1" x14ac:dyDescent="0.25">
      <c r="A15" s="16">
        <v>3</v>
      </c>
      <c r="B15" s="17" t="s">
        <v>25</v>
      </c>
      <c r="C15" s="16">
        <v>2004</v>
      </c>
      <c r="D15" s="18" t="s">
        <v>26</v>
      </c>
      <c r="E15" s="16" t="s">
        <v>27</v>
      </c>
      <c r="F15" s="19" t="s">
        <v>21</v>
      </c>
      <c r="G15" s="20">
        <v>89</v>
      </c>
      <c r="H15" s="20">
        <v>83</v>
      </c>
      <c r="I15" s="20">
        <v>89</v>
      </c>
      <c r="J15" s="20">
        <v>83</v>
      </c>
      <c r="K15" s="151"/>
      <c r="L15" s="95"/>
    </row>
    <row r="16" spans="1:12" ht="24.95" customHeight="1" x14ac:dyDescent="0.25">
      <c r="B16" s="9" t="s">
        <v>24</v>
      </c>
      <c r="H16" s="14">
        <f>H15</f>
        <v>83</v>
      </c>
      <c r="J16" s="14">
        <f>J15</f>
        <v>83</v>
      </c>
      <c r="K16" s="151"/>
    </row>
    <row r="17" spans="1:12" ht="15" customHeight="1" x14ac:dyDescent="0.25">
      <c r="A17" s="21"/>
      <c r="B17" s="22"/>
      <c r="C17" s="21"/>
      <c r="D17" s="23"/>
      <c r="E17" s="21"/>
      <c r="F17" s="24"/>
      <c r="G17" s="25"/>
      <c r="H17" s="25"/>
      <c r="I17" s="25"/>
      <c r="J17" s="25"/>
      <c r="K17" s="151"/>
    </row>
    <row r="18" spans="1:12" ht="44.25" customHeight="1" x14ac:dyDescent="0.25">
      <c r="A18" s="16">
        <f>A15+1</f>
        <v>4</v>
      </c>
      <c r="B18" s="17" t="s">
        <v>28</v>
      </c>
      <c r="C18" s="16">
        <v>2002</v>
      </c>
      <c r="D18" s="26" t="s">
        <v>29</v>
      </c>
      <c r="E18" s="16" t="s">
        <v>27</v>
      </c>
      <c r="F18" s="19" t="s">
        <v>21</v>
      </c>
      <c r="G18" s="20">
        <v>108</v>
      </c>
      <c r="H18" s="20">
        <v>6</v>
      </c>
      <c r="I18" s="20">
        <v>108</v>
      </c>
      <c r="J18" s="20">
        <v>6</v>
      </c>
      <c r="K18" s="151"/>
      <c r="L18" s="171"/>
    </row>
    <row r="19" spans="1:12" ht="41.25" customHeight="1" x14ac:dyDescent="0.25">
      <c r="A19" s="16">
        <f>A18+1</f>
        <v>5</v>
      </c>
      <c r="B19" s="17" t="s">
        <v>30</v>
      </c>
      <c r="C19" s="16">
        <v>2002</v>
      </c>
      <c r="D19" s="26" t="s">
        <v>31</v>
      </c>
      <c r="E19" s="16" t="s">
        <v>27</v>
      </c>
      <c r="F19" s="19" t="s">
        <v>21</v>
      </c>
      <c r="G19" s="20">
        <v>108</v>
      </c>
      <c r="H19" s="20">
        <v>13</v>
      </c>
      <c r="I19" s="20">
        <v>108</v>
      </c>
      <c r="J19" s="20">
        <v>13</v>
      </c>
      <c r="K19" s="151"/>
      <c r="L19" s="171"/>
    </row>
    <row r="20" spans="1:12" ht="39.75" customHeight="1" x14ac:dyDescent="0.25">
      <c r="A20" s="16">
        <f t="shared" ref="A20:A22" si="0">A19+1</f>
        <v>6</v>
      </c>
      <c r="B20" s="17" t="s">
        <v>32</v>
      </c>
      <c r="C20" s="16">
        <v>2002</v>
      </c>
      <c r="D20" s="26" t="s">
        <v>33</v>
      </c>
      <c r="E20" s="16" t="s">
        <v>27</v>
      </c>
      <c r="F20" s="19" t="s">
        <v>21</v>
      </c>
      <c r="G20" s="20">
        <v>108</v>
      </c>
      <c r="H20" s="20">
        <v>14</v>
      </c>
      <c r="I20" s="20">
        <v>108</v>
      </c>
      <c r="J20" s="20">
        <v>14</v>
      </c>
      <c r="K20" s="151"/>
      <c r="L20" s="171"/>
    </row>
    <row r="21" spans="1:12" ht="39.75" customHeight="1" x14ac:dyDescent="0.25">
      <c r="A21" s="16">
        <f t="shared" si="0"/>
        <v>7</v>
      </c>
      <c r="B21" s="27" t="s">
        <v>34</v>
      </c>
      <c r="C21" s="16">
        <v>2010</v>
      </c>
      <c r="D21" s="26" t="s">
        <v>35</v>
      </c>
      <c r="E21" s="16" t="s">
        <v>27</v>
      </c>
      <c r="F21" s="19" t="s">
        <v>21</v>
      </c>
      <c r="G21" s="28">
        <v>114</v>
      </c>
      <c r="H21" s="28">
        <v>23.8</v>
      </c>
      <c r="I21" s="28">
        <v>114</v>
      </c>
      <c r="J21" s="28">
        <v>23.8</v>
      </c>
      <c r="K21" s="151"/>
      <c r="L21" s="171"/>
    </row>
    <row r="22" spans="1:12" ht="39.75" customHeight="1" x14ac:dyDescent="0.25">
      <c r="A22" s="16">
        <f t="shared" si="0"/>
        <v>8</v>
      </c>
      <c r="B22" s="27" t="s">
        <v>36</v>
      </c>
      <c r="C22" s="16">
        <v>2004</v>
      </c>
      <c r="D22" s="26" t="s">
        <v>37</v>
      </c>
      <c r="E22" s="16" t="s">
        <v>27</v>
      </c>
      <c r="F22" s="19" t="s">
        <v>21</v>
      </c>
      <c r="G22" s="29">
        <v>89</v>
      </c>
      <c r="H22" s="29">
        <v>44.2</v>
      </c>
      <c r="I22" s="29">
        <v>89</v>
      </c>
      <c r="J22" s="29">
        <v>44.2</v>
      </c>
      <c r="K22" s="151"/>
      <c r="L22" s="171"/>
    </row>
    <row r="23" spans="1:12" ht="24.95" customHeight="1" x14ac:dyDescent="0.25">
      <c r="B23" s="9" t="s">
        <v>24</v>
      </c>
      <c r="H23" s="14">
        <f>H20+H19+H18+H21+H22</f>
        <v>101</v>
      </c>
      <c r="J23" s="14">
        <f>J20+J19+J18+J21+J22</f>
        <v>101</v>
      </c>
      <c r="K23" s="151"/>
    </row>
    <row r="24" spans="1:12" ht="15" customHeight="1" x14ac:dyDescent="0.25">
      <c r="A24" s="21"/>
      <c r="B24" s="22"/>
      <c r="C24" s="21"/>
      <c r="D24" s="23"/>
      <c r="E24" s="21"/>
      <c r="F24" s="24"/>
      <c r="G24" s="25"/>
      <c r="H24" s="25"/>
      <c r="I24" s="25"/>
      <c r="J24" s="25"/>
      <c r="K24" s="151"/>
    </row>
    <row r="25" spans="1:12" ht="39.950000000000003" customHeight="1" x14ac:dyDescent="0.25">
      <c r="A25" s="30">
        <v>9</v>
      </c>
      <c r="B25" s="144" t="s">
        <v>38</v>
      </c>
      <c r="C25" s="31">
        <v>2011</v>
      </c>
      <c r="D25" s="32" t="s">
        <v>39</v>
      </c>
      <c r="E25" s="33" t="s">
        <v>23</v>
      </c>
      <c r="F25" s="34" t="s">
        <v>21</v>
      </c>
      <c r="G25" s="35">
        <v>159</v>
      </c>
      <c r="H25" s="36">
        <v>20.3</v>
      </c>
      <c r="I25" s="35">
        <v>159</v>
      </c>
      <c r="J25" s="36">
        <v>20.3</v>
      </c>
      <c r="K25" s="151"/>
      <c r="L25" s="174"/>
    </row>
    <row r="26" spans="1:12" ht="39.950000000000003" customHeight="1" x14ac:dyDescent="0.25">
      <c r="A26" s="30">
        <v>10</v>
      </c>
      <c r="B26" s="145"/>
      <c r="C26" s="31">
        <v>2011</v>
      </c>
      <c r="D26" s="32" t="s">
        <v>40</v>
      </c>
      <c r="E26" s="33" t="s">
        <v>23</v>
      </c>
      <c r="F26" s="34" t="s">
        <v>21</v>
      </c>
      <c r="G26" s="35">
        <v>89</v>
      </c>
      <c r="H26" s="36">
        <v>28.4</v>
      </c>
      <c r="I26" s="35">
        <v>89</v>
      </c>
      <c r="J26" s="36">
        <v>28.4</v>
      </c>
      <c r="K26" s="151"/>
      <c r="L26" s="174"/>
    </row>
    <row r="27" spans="1:12" ht="51" customHeight="1" x14ac:dyDescent="0.25">
      <c r="A27" s="30">
        <v>11</v>
      </c>
      <c r="B27" s="27" t="s">
        <v>41</v>
      </c>
      <c r="C27" s="31">
        <v>2015</v>
      </c>
      <c r="D27" s="32" t="s">
        <v>42</v>
      </c>
      <c r="E27" s="33" t="s">
        <v>23</v>
      </c>
      <c r="F27" s="34" t="s">
        <v>21</v>
      </c>
      <c r="G27" s="28">
        <v>133</v>
      </c>
      <c r="H27" s="28">
        <v>27.56</v>
      </c>
      <c r="I27" s="28">
        <v>133</v>
      </c>
      <c r="J27" s="28">
        <v>27.56</v>
      </c>
      <c r="K27" s="151"/>
      <c r="L27" s="174"/>
    </row>
    <row r="28" spans="1:12" ht="24.95" customHeight="1" x14ac:dyDescent="0.25">
      <c r="B28" s="9" t="s">
        <v>24</v>
      </c>
      <c r="C28" s="9"/>
      <c r="D28" s="9"/>
      <c r="E28" s="9"/>
      <c r="F28" s="9"/>
      <c r="G28" s="10"/>
      <c r="H28" s="11">
        <f>SUM(H25:H27)</f>
        <v>76.260000000000005</v>
      </c>
      <c r="I28" s="12"/>
      <c r="J28" s="11">
        <f>SUM(J25:J27)</f>
        <v>76.260000000000005</v>
      </c>
      <c r="K28" s="151"/>
    </row>
    <row r="29" spans="1:12" ht="15" customHeight="1" x14ac:dyDescent="0.25">
      <c r="A29" s="21"/>
      <c r="B29" s="22"/>
      <c r="C29" s="21"/>
      <c r="D29" s="23"/>
      <c r="E29" s="21"/>
      <c r="F29" s="24"/>
      <c r="G29" s="25"/>
      <c r="H29" s="25"/>
      <c r="I29" s="25"/>
      <c r="J29" s="25"/>
      <c r="K29" s="151"/>
    </row>
    <row r="30" spans="1:12" ht="42" customHeight="1" x14ac:dyDescent="0.25">
      <c r="A30" s="16">
        <v>12</v>
      </c>
      <c r="B30" s="17" t="s">
        <v>43</v>
      </c>
      <c r="C30" s="16">
        <v>1990</v>
      </c>
      <c r="D30" s="37" t="s">
        <v>44</v>
      </c>
      <c r="E30" s="16" t="s">
        <v>27</v>
      </c>
      <c r="F30" s="19" t="s">
        <v>21</v>
      </c>
      <c r="G30" s="20">
        <v>57</v>
      </c>
      <c r="H30" s="20">
        <v>25</v>
      </c>
      <c r="I30" s="20">
        <v>57</v>
      </c>
      <c r="J30" s="20">
        <v>25</v>
      </c>
      <c r="K30" s="151"/>
      <c r="L30" s="96"/>
    </row>
    <row r="31" spans="1:12" ht="24.95" customHeight="1" x14ac:dyDescent="0.25">
      <c r="B31" s="9" t="s">
        <v>24</v>
      </c>
      <c r="H31" s="14">
        <f>H30</f>
        <v>25</v>
      </c>
      <c r="J31" s="14">
        <f>J30</f>
        <v>25</v>
      </c>
      <c r="K31" s="151"/>
    </row>
    <row r="32" spans="1:12" ht="15" customHeight="1" x14ac:dyDescent="0.25">
      <c r="A32" s="21"/>
      <c r="B32" s="22"/>
      <c r="C32" s="21"/>
      <c r="D32" s="23"/>
      <c r="E32" s="21"/>
      <c r="F32" s="24"/>
      <c r="G32" s="25"/>
      <c r="H32" s="25"/>
      <c r="I32" s="25"/>
      <c r="J32" s="25"/>
      <c r="K32" s="151"/>
    </row>
    <row r="33" spans="1:12" ht="38.25" customHeight="1" x14ac:dyDescent="0.25">
      <c r="A33" s="16">
        <v>13</v>
      </c>
      <c r="B33" s="17" t="s">
        <v>45</v>
      </c>
      <c r="C33" s="16">
        <v>2015</v>
      </c>
      <c r="D33" s="37" t="s">
        <v>46</v>
      </c>
      <c r="E33" s="16" t="s">
        <v>27</v>
      </c>
      <c r="F33" s="19" t="s">
        <v>21</v>
      </c>
      <c r="G33" s="20">
        <v>108</v>
      </c>
      <c r="H33" s="20">
        <v>11.7</v>
      </c>
      <c r="I33" s="20">
        <v>108</v>
      </c>
      <c r="J33" s="20">
        <v>11.7</v>
      </c>
      <c r="K33" s="151"/>
      <c r="L33" s="97"/>
    </row>
    <row r="34" spans="1:12" ht="24.95" customHeight="1" x14ac:dyDescent="0.25">
      <c r="B34" s="9" t="s">
        <v>24</v>
      </c>
      <c r="H34" s="14">
        <f>H33</f>
        <v>11.7</v>
      </c>
      <c r="J34" s="14">
        <f>J33</f>
        <v>11.7</v>
      </c>
      <c r="K34" s="151"/>
    </row>
    <row r="35" spans="1:12" ht="15" customHeight="1" x14ac:dyDescent="0.25">
      <c r="A35" s="21"/>
      <c r="B35" s="22"/>
      <c r="C35" s="21"/>
      <c r="D35" s="23"/>
      <c r="E35" s="21"/>
      <c r="F35" s="24"/>
      <c r="G35" s="25"/>
      <c r="H35" s="25"/>
      <c r="I35" s="25"/>
      <c r="J35" s="25"/>
      <c r="K35" s="151"/>
    </row>
    <row r="36" spans="1:12" ht="33" customHeight="1" x14ac:dyDescent="0.25">
      <c r="A36" s="30">
        <v>14</v>
      </c>
      <c r="B36" s="144" t="s">
        <v>47</v>
      </c>
      <c r="C36" s="31">
        <v>2009</v>
      </c>
      <c r="D36" s="32" t="s">
        <v>48</v>
      </c>
      <c r="E36" s="33" t="s">
        <v>23</v>
      </c>
      <c r="F36" s="34" t="s">
        <v>21</v>
      </c>
      <c r="G36" s="35">
        <v>219</v>
      </c>
      <c r="H36" s="36">
        <v>37.5</v>
      </c>
      <c r="I36" s="35">
        <v>219</v>
      </c>
      <c r="J36" s="36">
        <v>37.5</v>
      </c>
      <c r="K36" s="151"/>
      <c r="L36" s="174"/>
    </row>
    <row r="37" spans="1:12" ht="36" customHeight="1" x14ac:dyDescent="0.25">
      <c r="A37" s="30">
        <v>15</v>
      </c>
      <c r="B37" s="145"/>
      <c r="C37" s="31">
        <v>2009</v>
      </c>
      <c r="D37" s="32" t="s">
        <v>48</v>
      </c>
      <c r="E37" s="33" t="s">
        <v>23</v>
      </c>
      <c r="F37" s="34" t="s">
        <v>21</v>
      </c>
      <c r="G37" s="35">
        <v>159</v>
      </c>
      <c r="H37" s="36">
        <v>8.25</v>
      </c>
      <c r="I37" s="35">
        <v>159</v>
      </c>
      <c r="J37" s="36">
        <v>8.25</v>
      </c>
      <c r="K37" s="151"/>
      <c r="L37" s="174"/>
    </row>
    <row r="38" spans="1:12" ht="32.25" customHeight="1" x14ac:dyDescent="0.25">
      <c r="B38" s="9" t="s">
        <v>24</v>
      </c>
      <c r="C38" s="9"/>
      <c r="D38" s="9"/>
      <c r="E38" s="9"/>
      <c r="F38" s="9"/>
      <c r="G38" s="10"/>
      <c r="H38" s="11">
        <f>SUM(H36:H37)</f>
        <v>45.75</v>
      </c>
      <c r="I38" s="12"/>
      <c r="J38" s="11">
        <f>SUM(J36:J37)</f>
        <v>45.75</v>
      </c>
      <c r="K38" s="151"/>
    </row>
    <row r="39" spans="1:12" ht="32.25" customHeight="1" x14ac:dyDescent="0.25">
      <c r="A39" s="38">
        <v>16</v>
      </c>
      <c r="B39" s="153" t="s">
        <v>49</v>
      </c>
      <c r="C39" s="31">
        <v>2014</v>
      </c>
      <c r="D39" s="37" t="s">
        <v>50</v>
      </c>
      <c r="E39" s="39" t="s">
        <v>27</v>
      </c>
      <c r="F39" s="34" t="s">
        <v>21</v>
      </c>
      <c r="G39" s="40">
        <v>133</v>
      </c>
      <c r="H39" s="40">
        <v>52</v>
      </c>
      <c r="I39" s="40">
        <v>133</v>
      </c>
      <c r="J39" s="40">
        <v>52</v>
      </c>
      <c r="K39" s="151"/>
      <c r="L39" s="174"/>
    </row>
    <row r="40" spans="1:12" ht="32.25" customHeight="1" x14ac:dyDescent="0.25">
      <c r="A40" s="41">
        <v>17</v>
      </c>
      <c r="B40" s="153"/>
      <c r="C40" s="31">
        <v>2014</v>
      </c>
      <c r="D40" s="37" t="s">
        <v>50</v>
      </c>
      <c r="E40" s="39" t="s">
        <v>51</v>
      </c>
      <c r="F40" s="34" t="s">
        <v>21</v>
      </c>
      <c r="G40" s="40">
        <v>133</v>
      </c>
      <c r="H40" s="40">
        <v>71</v>
      </c>
      <c r="I40" s="40">
        <v>133</v>
      </c>
      <c r="J40" s="40">
        <v>71</v>
      </c>
      <c r="K40" s="151"/>
      <c r="L40" s="174"/>
    </row>
    <row r="41" spans="1:12" ht="32.25" customHeight="1" x14ac:dyDescent="0.25">
      <c r="A41" s="41">
        <v>18</v>
      </c>
      <c r="B41" s="153"/>
      <c r="C41" s="31">
        <v>2014</v>
      </c>
      <c r="D41" s="37" t="s">
        <v>50</v>
      </c>
      <c r="E41" s="39" t="s">
        <v>27</v>
      </c>
      <c r="F41" s="34" t="s">
        <v>21</v>
      </c>
      <c r="G41" s="40">
        <v>133</v>
      </c>
      <c r="H41" s="40">
        <v>27</v>
      </c>
      <c r="I41" s="40">
        <v>133</v>
      </c>
      <c r="J41" s="40">
        <v>27</v>
      </c>
      <c r="K41" s="151"/>
      <c r="L41" s="174"/>
    </row>
    <row r="42" spans="1:12" ht="32.25" customHeight="1" x14ac:dyDescent="0.25">
      <c r="B42" s="9" t="s">
        <v>24</v>
      </c>
      <c r="C42" s="9"/>
      <c r="D42" s="9"/>
      <c r="E42" s="9"/>
      <c r="F42" s="9"/>
      <c r="G42" s="10"/>
      <c r="H42" s="11">
        <f>SUM(H39:H41)</f>
        <v>150</v>
      </c>
      <c r="I42" s="12"/>
      <c r="J42" s="11">
        <f>SUM(J39:J41)</f>
        <v>150</v>
      </c>
      <c r="K42" s="151"/>
    </row>
    <row r="43" spans="1:12" ht="15" customHeight="1" x14ac:dyDescent="0.25">
      <c r="A43" s="21"/>
      <c r="B43" s="22"/>
      <c r="C43" s="21"/>
      <c r="D43" s="23"/>
      <c r="E43" s="21"/>
      <c r="F43" s="24"/>
      <c r="G43" s="25"/>
      <c r="H43" s="25"/>
      <c r="I43" s="25"/>
      <c r="J43" s="25"/>
      <c r="K43" s="151"/>
    </row>
    <row r="44" spans="1:12" ht="32.25" customHeight="1" x14ac:dyDescent="0.25">
      <c r="A44" s="38">
        <v>19</v>
      </c>
      <c r="B44" s="153" t="s">
        <v>52</v>
      </c>
      <c r="C44" s="35">
        <v>2014</v>
      </c>
      <c r="D44" s="42" t="s">
        <v>53</v>
      </c>
      <c r="E44" s="43" t="s">
        <v>23</v>
      </c>
      <c r="F44" s="34" t="s">
        <v>21</v>
      </c>
      <c r="G44" s="40">
        <v>108</v>
      </c>
      <c r="H44" s="40">
        <v>74.099999999999994</v>
      </c>
      <c r="I44" s="40">
        <v>108</v>
      </c>
      <c r="J44" s="40">
        <v>74.099999999999994</v>
      </c>
      <c r="K44" s="151"/>
      <c r="L44" s="174"/>
    </row>
    <row r="45" spans="1:12" ht="32.25" customHeight="1" x14ac:dyDescent="0.25">
      <c r="A45" s="41">
        <v>20</v>
      </c>
      <c r="B45" s="153"/>
      <c r="C45" s="35">
        <v>2014</v>
      </c>
      <c r="D45" s="42" t="s">
        <v>54</v>
      </c>
      <c r="E45" s="43" t="s">
        <v>23</v>
      </c>
      <c r="F45" s="34" t="s">
        <v>21</v>
      </c>
      <c r="G45" s="40">
        <v>76</v>
      </c>
      <c r="H45" s="40">
        <v>4.5999999999999996</v>
      </c>
      <c r="I45" s="40">
        <v>76</v>
      </c>
      <c r="J45" s="40">
        <v>4.5999999999999996</v>
      </c>
      <c r="K45" s="151"/>
      <c r="L45" s="174"/>
    </row>
    <row r="46" spans="1:12" ht="32.25" customHeight="1" x14ac:dyDescent="0.25">
      <c r="A46" s="41">
        <v>21</v>
      </c>
      <c r="B46" s="153"/>
      <c r="C46" s="35">
        <v>2014</v>
      </c>
      <c r="D46" s="42" t="s">
        <v>55</v>
      </c>
      <c r="E46" s="43" t="s">
        <v>23</v>
      </c>
      <c r="F46" s="34" t="s">
        <v>21</v>
      </c>
      <c r="G46" s="40">
        <v>89</v>
      </c>
      <c r="H46" s="40">
        <v>57.6</v>
      </c>
      <c r="I46" s="40">
        <v>89</v>
      </c>
      <c r="J46" s="40">
        <v>57.6</v>
      </c>
      <c r="K46" s="151"/>
      <c r="L46" s="174"/>
    </row>
    <row r="47" spans="1:12" ht="32.25" customHeight="1" x14ac:dyDescent="0.25">
      <c r="B47" s="9" t="s">
        <v>24</v>
      </c>
      <c r="C47" s="9"/>
      <c r="D47" s="9"/>
      <c r="E47" s="9"/>
      <c r="F47" s="9"/>
      <c r="G47" s="10"/>
      <c r="H47" s="11">
        <f>SUM(H44:H46)</f>
        <v>136.29999999999998</v>
      </c>
      <c r="I47" s="12"/>
      <c r="J47" s="11">
        <f>SUM(J44:J46)</f>
        <v>136.29999999999998</v>
      </c>
      <c r="K47" s="151"/>
    </row>
    <row r="48" spans="1:12" ht="15" customHeight="1" x14ac:dyDescent="0.25">
      <c r="A48" s="21"/>
      <c r="B48" s="22"/>
      <c r="C48" s="21"/>
      <c r="D48" s="23"/>
      <c r="E48" s="21"/>
      <c r="F48" s="24"/>
      <c r="G48" s="25"/>
      <c r="H48" s="25"/>
      <c r="I48" s="25"/>
      <c r="J48" s="25"/>
      <c r="K48" s="151"/>
    </row>
    <row r="49" spans="1:12" ht="32.25" customHeight="1" x14ac:dyDescent="0.25">
      <c r="A49" s="38">
        <v>22</v>
      </c>
      <c r="B49" s="153" t="s">
        <v>56</v>
      </c>
      <c r="C49" s="35">
        <v>2012</v>
      </c>
      <c r="D49" s="42" t="s">
        <v>57</v>
      </c>
      <c r="E49" s="43" t="s">
        <v>23</v>
      </c>
      <c r="F49" s="34" t="s">
        <v>21</v>
      </c>
      <c r="G49" s="40">
        <v>159</v>
      </c>
      <c r="H49" s="40">
        <v>62</v>
      </c>
      <c r="I49" s="40">
        <v>159</v>
      </c>
      <c r="J49" s="40">
        <v>62</v>
      </c>
      <c r="K49" s="151"/>
      <c r="L49" s="174"/>
    </row>
    <row r="50" spans="1:12" ht="32.25" customHeight="1" x14ac:dyDescent="0.25">
      <c r="A50" s="41">
        <v>23</v>
      </c>
      <c r="B50" s="153"/>
      <c r="C50" s="35">
        <v>2012</v>
      </c>
      <c r="D50" s="42" t="s">
        <v>58</v>
      </c>
      <c r="E50" s="43" t="s">
        <v>23</v>
      </c>
      <c r="F50" s="34" t="s">
        <v>21</v>
      </c>
      <c r="G50" s="40">
        <v>133</v>
      </c>
      <c r="H50" s="40">
        <v>56.5</v>
      </c>
      <c r="I50" s="40">
        <v>133</v>
      </c>
      <c r="J50" s="40">
        <v>56.5</v>
      </c>
      <c r="K50" s="151"/>
      <c r="L50" s="174"/>
    </row>
    <row r="51" spans="1:12" ht="32.25" customHeight="1" x14ac:dyDescent="0.25">
      <c r="A51" s="41">
        <v>24</v>
      </c>
      <c r="B51" s="153"/>
      <c r="C51" s="35">
        <v>2012</v>
      </c>
      <c r="D51" s="42" t="s">
        <v>59</v>
      </c>
      <c r="E51" s="43" t="s">
        <v>23</v>
      </c>
      <c r="F51" s="34" t="s">
        <v>21</v>
      </c>
      <c r="G51" s="40">
        <v>133</v>
      </c>
      <c r="H51" s="40">
        <v>28</v>
      </c>
      <c r="I51" s="40">
        <v>133</v>
      </c>
      <c r="J51" s="40">
        <v>28</v>
      </c>
      <c r="K51" s="151"/>
      <c r="L51" s="174"/>
    </row>
    <row r="52" spans="1:12" ht="32.25" customHeight="1" x14ac:dyDescent="0.25">
      <c r="B52" s="9"/>
      <c r="C52" s="9"/>
      <c r="D52" s="9"/>
      <c r="E52" s="9"/>
      <c r="F52" s="9"/>
      <c r="G52" s="10"/>
      <c r="H52" s="11">
        <f>SUM(H49:H51)</f>
        <v>146.5</v>
      </c>
      <c r="I52" s="12"/>
      <c r="J52" s="11">
        <f>SUM(J49:J51)</f>
        <v>146.5</v>
      </c>
      <c r="K52" s="151"/>
    </row>
    <row r="53" spans="1:12" ht="15" customHeight="1" x14ac:dyDescent="0.25">
      <c r="A53" s="21"/>
      <c r="B53" s="22"/>
      <c r="C53" s="21"/>
      <c r="D53" s="23"/>
      <c r="E53" s="21"/>
      <c r="F53" s="24"/>
      <c r="G53" s="25"/>
      <c r="H53" s="25"/>
      <c r="I53" s="25"/>
      <c r="J53" s="25"/>
      <c r="K53" s="151"/>
    </row>
    <row r="54" spans="1:12" ht="32.25" customHeight="1" x14ac:dyDescent="0.25">
      <c r="A54" s="38">
        <v>25</v>
      </c>
      <c r="B54" s="144" t="s">
        <v>60</v>
      </c>
      <c r="C54" s="35">
        <v>2008</v>
      </c>
      <c r="D54" s="26" t="s">
        <v>61</v>
      </c>
      <c r="E54" s="43" t="s">
        <v>23</v>
      </c>
      <c r="F54" s="34" t="s">
        <v>21</v>
      </c>
      <c r="G54" s="40">
        <v>89</v>
      </c>
      <c r="H54" s="40">
        <v>26.5</v>
      </c>
      <c r="I54" s="40">
        <v>89</v>
      </c>
      <c r="J54" s="40">
        <v>26.5</v>
      </c>
      <c r="K54" s="151"/>
      <c r="L54" s="174"/>
    </row>
    <row r="55" spans="1:12" ht="32.25" customHeight="1" x14ac:dyDescent="0.25">
      <c r="A55" s="41">
        <v>26</v>
      </c>
      <c r="B55" s="154"/>
      <c r="C55" s="35">
        <v>2007</v>
      </c>
      <c r="D55" s="26" t="s">
        <v>62</v>
      </c>
      <c r="E55" s="43" t="s">
        <v>23</v>
      </c>
      <c r="F55" s="34" t="s">
        <v>21</v>
      </c>
      <c r="G55" s="40">
        <v>133</v>
      </c>
      <c r="H55" s="40">
        <v>58</v>
      </c>
      <c r="I55" s="40">
        <v>133</v>
      </c>
      <c r="J55" s="40">
        <v>58</v>
      </c>
      <c r="K55" s="151"/>
      <c r="L55" s="174"/>
    </row>
    <row r="56" spans="1:12" ht="53.25" customHeight="1" x14ac:dyDescent="0.25">
      <c r="A56" s="41">
        <v>27</v>
      </c>
      <c r="B56" s="44" t="s">
        <v>63</v>
      </c>
      <c r="C56" s="35">
        <v>2008</v>
      </c>
      <c r="D56" s="26" t="s">
        <v>64</v>
      </c>
      <c r="E56" s="43" t="s">
        <v>23</v>
      </c>
      <c r="F56" s="34" t="s">
        <v>21</v>
      </c>
      <c r="G56" s="40">
        <v>133</v>
      </c>
      <c r="H56" s="40">
        <v>39.5</v>
      </c>
      <c r="I56" s="40">
        <v>133</v>
      </c>
      <c r="J56" s="40">
        <v>39.5</v>
      </c>
      <c r="K56" s="151"/>
      <c r="L56" s="174"/>
    </row>
    <row r="57" spans="1:12" ht="31.5" customHeight="1" x14ac:dyDescent="0.25">
      <c r="A57" s="45"/>
      <c r="B57" s="46"/>
      <c r="C57" s="47"/>
      <c r="D57" s="23"/>
      <c r="E57" s="48"/>
      <c r="F57" s="13"/>
      <c r="G57" s="49"/>
      <c r="H57" s="11">
        <f>SUM(H54:H56)</f>
        <v>124</v>
      </c>
      <c r="I57" s="12"/>
      <c r="J57" s="11">
        <f>SUM(J54:J56)</f>
        <v>124</v>
      </c>
      <c r="K57" s="151"/>
    </row>
    <row r="58" spans="1:12" ht="15" customHeight="1" x14ac:dyDescent="0.25">
      <c r="A58" s="21"/>
      <c r="B58" s="22"/>
      <c r="C58" s="21"/>
      <c r="D58" s="23"/>
      <c r="E58" s="21"/>
      <c r="F58" s="24"/>
      <c r="G58" s="25"/>
      <c r="H58" s="25"/>
      <c r="I58" s="25"/>
      <c r="J58" s="25"/>
      <c r="K58" s="151"/>
    </row>
    <row r="59" spans="1:12" ht="32.25" customHeight="1" x14ac:dyDescent="0.25">
      <c r="A59" s="38">
        <v>28</v>
      </c>
      <c r="B59" s="144" t="s">
        <v>65</v>
      </c>
      <c r="C59" s="35">
        <v>2004</v>
      </c>
      <c r="D59" s="26" t="s">
        <v>66</v>
      </c>
      <c r="E59" s="43" t="s">
        <v>27</v>
      </c>
      <c r="F59" s="34" t="s">
        <v>21</v>
      </c>
      <c r="G59" s="28">
        <v>133</v>
      </c>
      <c r="H59" s="28">
        <v>115.6</v>
      </c>
      <c r="I59" s="28">
        <v>133</v>
      </c>
      <c r="J59" s="28">
        <v>115.6</v>
      </c>
      <c r="K59" s="151"/>
      <c r="L59" s="174"/>
    </row>
    <row r="60" spans="1:12" ht="32.25" customHeight="1" x14ac:dyDescent="0.25">
      <c r="A60" s="38">
        <v>29</v>
      </c>
      <c r="B60" s="154"/>
      <c r="C60" s="35">
        <v>2004</v>
      </c>
      <c r="D60" s="26" t="s">
        <v>67</v>
      </c>
      <c r="E60" s="43" t="s">
        <v>27</v>
      </c>
      <c r="F60" s="34" t="s">
        <v>21</v>
      </c>
      <c r="G60" s="28">
        <v>133</v>
      </c>
      <c r="H60" s="28">
        <v>19.5</v>
      </c>
      <c r="I60" s="28">
        <v>133</v>
      </c>
      <c r="J60" s="28">
        <v>19.5</v>
      </c>
      <c r="K60" s="151"/>
      <c r="L60" s="174"/>
    </row>
    <row r="61" spans="1:12" ht="32.25" customHeight="1" x14ac:dyDescent="0.25">
      <c r="A61" s="41">
        <v>30</v>
      </c>
      <c r="B61" s="145"/>
      <c r="C61" s="35">
        <v>2004</v>
      </c>
      <c r="D61" s="26" t="s">
        <v>68</v>
      </c>
      <c r="E61" s="43" t="s">
        <v>27</v>
      </c>
      <c r="F61" s="34" t="s">
        <v>21</v>
      </c>
      <c r="G61" s="28">
        <v>133</v>
      </c>
      <c r="H61" s="28">
        <v>13.5</v>
      </c>
      <c r="I61" s="28">
        <v>133</v>
      </c>
      <c r="J61" s="28">
        <v>13.5</v>
      </c>
      <c r="K61" s="151"/>
      <c r="L61" s="174"/>
    </row>
    <row r="62" spans="1:12" ht="32.25" customHeight="1" x14ac:dyDescent="0.25">
      <c r="A62" s="50"/>
      <c r="B62" s="46"/>
      <c r="C62" s="9"/>
      <c r="D62" s="9"/>
      <c r="E62" s="9"/>
      <c r="F62" s="9"/>
      <c r="G62" s="10"/>
      <c r="H62" s="11">
        <f>SUM(H59:H61)</f>
        <v>148.6</v>
      </c>
      <c r="I62" s="12"/>
      <c r="J62" s="11">
        <f>SUM(J59:J61)</f>
        <v>148.6</v>
      </c>
      <c r="K62" s="151"/>
    </row>
    <row r="63" spans="1:12" ht="32.25" customHeight="1" x14ac:dyDescent="0.25">
      <c r="A63" s="98">
        <v>31</v>
      </c>
      <c r="B63" s="164" t="s">
        <v>137</v>
      </c>
      <c r="C63" s="98">
        <v>2015</v>
      </c>
      <c r="D63" s="164" t="s">
        <v>138</v>
      </c>
      <c r="E63" s="100" t="s">
        <v>133</v>
      </c>
      <c r="F63" s="101" t="s">
        <v>21</v>
      </c>
      <c r="G63" s="102">
        <v>114</v>
      </c>
      <c r="H63" s="103">
        <v>10.7</v>
      </c>
      <c r="I63" s="102">
        <v>114</v>
      </c>
      <c r="J63" s="103">
        <v>10.7</v>
      </c>
      <c r="K63" s="151"/>
      <c r="L63" s="161" t="s">
        <v>148</v>
      </c>
    </row>
    <row r="64" spans="1:12" ht="32.25" customHeight="1" x14ac:dyDescent="0.25">
      <c r="A64" s="99">
        <v>32</v>
      </c>
      <c r="B64" s="165"/>
      <c r="C64" s="99">
        <v>2015</v>
      </c>
      <c r="D64" s="165"/>
      <c r="E64" s="104" t="s">
        <v>23</v>
      </c>
      <c r="F64" s="101" t="s">
        <v>21</v>
      </c>
      <c r="G64" s="105">
        <v>114</v>
      </c>
      <c r="H64" s="106">
        <v>16</v>
      </c>
      <c r="I64" s="105">
        <v>114</v>
      </c>
      <c r="J64" s="106">
        <v>16</v>
      </c>
      <c r="K64" s="151"/>
      <c r="L64" s="161"/>
    </row>
    <row r="65" spans="1:12" ht="32.25" customHeight="1" x14ac:dyDescent="0.25">
      <c r="A65" s="50"/>
      <c r="B65" s="46"/>
      <c r="C65" s="9"/>
      <c r="D65" s="9"/>
      <c r="E65" s="9"/>
      <c r="F65" s="9"/>
      <c r="G65" s="10"/>
      <c r="H65" s="11">
        <f>SUM(H63:H64)</f>
        <v>26.7</v>
      </c>
      <c r="I65" s="12"/>
      <c r="J65" s="11">
        <f>SUM(J63:J64)</f>
        <v>26.7</v>
      </c>
      <c r="K65" s="151"/>
      <c r="L65" s="121"/>
    </row>
    <row r="66" spans="1:12" ht="32.25" customHeight="1" x14ac:dyDescent="0.25">
      <c r="A66" s="98">
        <v>33</v>
      </c>
      <c r="B66" s="166" t="s">
        <v>139</v>
      </c>
      <c r="C66" s="98">
        <v>2013</v>
      </c>
      <c r="D66" s="107" t="s">
        <v>134</v>
      </c>
      <c r="E66" s="104" t="s">
        <v>23</v>
      </c>
      <c r="F66" s="101" t="s">
        <v>21</v>
      </c>
      <c r="G66" s="102">
        <v>89</v>
      </c>
      <c r="H66" s="103">
        <v>62.8</v>
      </c>
      <c r="I66" s="102">
        <v>89</v>
      </c>
      <c r="J66" s="103">
        <v>62.8</v>
      </c>
      <c r="K66" s="151"/>
      <c r="L66" s="161" t="s">
        <v>147</v>
      </c>
    </row>
    <row r="67" spans="1:12" ht="32.25" customHeight="1" x14ac:dyDescent="0.25">
      <c r="A67" s="99">
        <v>34</v>
      </c>
      <c r="B67" s="167"/>
      <c r="C67" s="99">
        <v>2013</v>
      </c>
      <c r="D67" s="108" t="s">
        <v>135</v>
      </c>
      <c r="E67" s="104" t="s">
        <v>23</v>
      </c>
      <c r="F67" s="101" t="s">
        <v>21</v>
      </c>
      <c r="G67" s="105">
        <v>89</v>
      </c>
      <c r="H67" s="106">
        <v>11</v>
      </c>
      <c r="I67" s="105">
        <v>89</v>
      </c>
      <c r="J67" s="106">
        <v>11</v>
      </c>
      <c r="K67" s="151"/>
      <c r="L67" s="161"/>
    </row>
    <row r="68" spans="1:12" ht="32.25" customHeight="1" x14ac:dyDescent="0.25">
      <c r="A68" s="50"/>
      <c r="B68" s="46"/>
      <c r="C68" s="9"/>
      <c r="D68" s="9"/>
      <c r="E68" s="9"/>
      <c r="F68" s="9"/>
      <c r="G68" s="10"/>
      <c r="H68" s="11">
        <f>SUM(H66:H67)</f>
        <v>73.8</v>
      </c>
      <c r="I68" s="12"/>
      <c r="J68" s="11">
        <f>SUM(J66:J67)</f>
        <v>73.8</v>
      </c>
      <c r="K68" s="151"/>
      <c r="L68" s="121"/>
    </row>
    <row r="69" spans="1:12" ht="32.25" customHeight="1" x14ac:dyDescent="0.25">
      <c r="A69" s="98">
        <v>35</v>
      </c>
      <c r="B69" s="166" t="s">
        <v>141</v>
      </c>
      <c r="C69" s="109">
        <v>2010</v>
      </c>
      <c r="D69" s="110" t="s">
        <v>143</v>
      </c>
      <c r="E69" s="109" t="s">
        <v>136</v>
      </c>
      <c r="F69" s="101" t="s">
        <v>21</v>
      </c>
      <c r="G69" s="111">
        <v>133</v>
      </c>
      <c r="H69" s="111">
        <v>37</v>
      </c>
      <c r="I69" s="111">
        <v>133</v>
      </c>
      <c r="J69" s="111">
        <v>37</v>
      </c>
      <c r="K69" s="151"/>
      <c r="L69" s="161" t="s">
        <v>149</v>
      </c>
    </row>
    <row r="70" spans="1:12" ht="32.25" customHeight="1" x14ac:dyDescent="0.25">
      <c r="A70" s="99">
        <v>36</v>
      </c>
      <c r="B70" s="167"/>
      <c r="C70" s="109">
        <v>2010</v>
      </c>
      <c r="D70" s="112" t="s">
        <v>144</v>
      </c>
      <c r="E70" s="109" t="s">
        <v>136</v>
      </c>
      <c r="F70" s="101" t="s">
        <v>21</v>
      </c>
      <c r="G70" s="111">
        <v>108</v>
      </c>
      <c r="H70" s="111">
        <v>96.1</v>
      </c>
      <c r="I70" s="111">
        <v>108</v>
      </c>
      <c r="J70" s="111">
        <v>96.1</v>
      </c>
      <c r="K70" s="151"/>
      <c r="L70" s="161"/>
    </row>
    <row r="71" spans="1:12" ht="32.25" customHeight="1" x14ac:dyDescent="0.25">
      <c r="A71" s="50"/>
      <c r="B71" s="46"/>
      <c r="C71" s="9"/>
      <c r="D71" s="9"/>
      <c r="E71" s="9"/>
      <c r="F71" s="9"/>
      <c r="G71" s="10"/>
      <c r="H71" s="11">
        <f>SUM(H69:H70)</f>
        <v>133.1</v>
      </c>
      <c r="I71" s="12"/>
      <c r="J71" s="11">
        <f>SUM(J69:J70)</f>
        <v>133.1</v>
      </c>
      <c r="K71" s="151"/>
    </row>
    <row r="72" spans="1:12" ht="65.25" customHeight="1" x14ac:dyDescent="0.25">
      <c r="A72" s="98">
        <v>37</v>
      </c>
      <c r="B72" s="113" t="s">
        <v>140</v>
      </c>
      <c r="C72" s="109">
        <v>2009</v>
      </c>
      <c r="D72" s="112" t="s">
        <v>145</v>
      </c>
      <c r="E72" s="109" t="s">
        <v>136</v>
      </c>
      <c r="F72" s="101" t="s">
        <v>21</v>
      </c>
      <c r="G72" s="114">
        <v>108</v>
      </c>
      <c r="H72" s="114">
        <v>34.6</v>
      </c>
      <c r="I72" s="114">
        <v>108</v>
      </c>
      <c r="J72" s="114">
        <v>34.6</v>
      </c>
      <c r="K72" s="151"/>
      <c r="L72" s="122" t="s">
        <v>150</v>
      </c>
    </row>
    <row r="73" spans="1:12" ht="32.25" customHeight="1" x14ac:dyDescent="0.25">
      <c r="A73" s="50"/>
      <c r="B73" s="46"/>
      <c r="C73" s="9"/>
      <c r="D73" s="9"/>
      <c r="E73" s="9"/>
      <c r="F73" s="9"/>
      <c r="G73" s="10"/>
      <c r="H73" s="11">
        <f>SUM(H72)</f>
        <v>34.6</v>
      </c>
      <c r="I73" s="12"/>
      <c r="J73" s="11">
        <f>SUM(J72)</f>
        <v>34.6</v>
      </c>
      <c r="K73" s="151"/>
      <c r="L73" s="121"/>
    </row>
    <row r="74" spans="1:12" ht="32.25" customHeight="1" x14ac:dyDescent="0.25">
      <c r="A74" s="98">
        <v>38</v>
      </c>
      <c r="B74" s="168" t="s">
        <v>142</v>
      </c>
      <c r="C74" s="109">
        <v>2011</v>
      </c>
      <c r="D74" s="168" t="s">
        <v>146</v>
      </c>
      <c r="E74" s="109" t="s">
        <v>136</v>
      </c>
      <c r="F74" s="101" t="s">
        <v>21</v>
      </c>
      <c r="G74" s="111">
        <v>273</v>
      </c>
      <c r="H74" s="111">
        <v>193.51</v>
      </c>
      <c r="I74" s="111">
        <v>273</v>
      </c>
      <c r="J74" s="111">
        <v>193.51</v>
      </c>
      <c r="K74" s="151"/>
      <c r="L74" s="161" t="s">
        <v>151</v>
      </c>
    </row>
    <row r="75" spans="1:12" ht="32.25" customHeight="1" x14ac:dyDescent="0.25">
      <c r="A75" s="99">
        <f>A74+1</f>
        <v>39</v>
      </c>
      <c r="B75" s="169"/>
      <c r="C75" s="109">
        <v>2011</v>
      </c>
      <c r="D75" s="169"/>
      <c r="E75" s="109" t="s">
        <v>133</v>
      </c>
      <c r="F75" s="101" t="s">
        <v>21</v>
      </c>
      <c r="G75" s="111">
        <v>273</v>
      </c>
      <c r="H75" s="111">
        <v>167.65</v>
      </c>
      <c r="I75" s="111">
        <v>273</v>
      </c>
      <c r="J75" s="111">
        <v>167.65</v>
      </c>
      <c r="K75" s="151"/>
      <c r="L75" s="161"/>
    </row>
    <row r="76" spans="1:12" ht="32.25" customHeight="1" x14ac:dyDescent="0.25">
      <c r="A76" s="99">
        <f t="shared" ref="A76:A80" si="1">A75+1</f>
        <v>40</v>
      </c>
      <c r="B76" s="169"/>
      <c r="C76" s="109">
        <v>2013</v>
      </c>
      <c r="D76" s="169"/>
      <c r="E76" s="109" t="s">
        <v>133</v>
      </c>
      <c r="F76" s="101" t="s">
        <v>21</v>
      </c>
      <c r="G76" s="111">
        <v>273</v>
      </c>
      <c r="H76" s="111">
        <v>53.4</v>
      </c>
      <c r="I76" s="111">
        <v>273</v>
      </c>
      <c r="J76" s="111">
        <v>53.4</v>
      </c>
      <c r="K76" s="151"/>
      <c r="L76" s="161"/>
    </row>
    <row r="77" spans="1:12" ht="32.25" customHeight="1" x14ac:dyDescent="0.25">
      <c r="A77" s="99">
        <f t="shared" si="1"/>
        <v>41</v>
      </c>
      <c r="B77" s="169"/>
      <c r="C77" s="109">
        <v>2013</v>
      </c>
      <c r="D77" s="169"/>
      <c r="E77" s="109" t="s">
        <v>133</v>
      </c>
      <c r="F77" s="101" t="s">
        <v>21</v>
      </c>
      <c r="G77" s="111">
        <v>219</v>
      </c>
      <c r="H77" s="111">
        <v>2.5</v>
      </c>
      <c r="I77" s="111">
        <v>219</v>
      </c>
      <c r="J77" s="111">
        <v>2.5</v>
      </c>
      <c r="K77" s="151"/>
      <c r="L77" s="161"/>
    </row>
    <row r="78" spans="1:12" ht="32.25" customHeight="1" x14ac:dyDescent="0.25">
      <c r="A78" s="99">
        <f t="shared" si="1"/>
        <v>42</v>
      </c>
      <c r="B78" s="169"/>
      <c r="C78" s="109">
        <v>2008</v>
      </c>
      <c r="D78" s="169"/>
      <c r="E78" s="109" t="s">
        <v>136</v>
      </c>
      <c r="F78" s="101" t="s">
        <v>21</v>
      </c>
      <c r="G78" s="111">
        <v>159</v>
      </c>
      <c r="H78" s="111">
        <f>19+32</f>
        <v>51</v>
      </c>
      <c r="I78" s="111">
        <v>159</v>
      </c>
      <c r="J78" s="111">
        <f>19+32</f>
        <v>51</v>
      </c>
      <c r="K78" s="151"/>
      <c r="L78" s="161"/>
    </row>
    <row r="79" spans="1:12" ht="32.25" customHeight="1" x14ac:dyDescent="0.25">
      <c r="A79" s="99">
        <f t="shared" si="1"/>
        <v>43</v>
      </c>
      <c r="B79" s="169"/>
      <c r="C79" s="109">
        <v>2008</v>
      </c>
      <c r="D79" s="169"/>
      <c r="E79" s="109" t="s">
        <v>133</v>
      </c>
      <c r="F79" s="101" t="s">
        <v>21</v>
      </c>
      <c r="G79" s="111">
        <v>159</v>
      </c>
      <c r="H79" s="111">
        <v>227</v>
      </c>
      <c r="I79" s="111">
        <v>159</v>
      </c>
      <c r="J79" s="111">
        <v>227</v>
      </c>
      <c r="K79" s="151"/>
      <c r="L79" s="161"/>
    </row>
    <row r="80" spans="1:12" ht="32.25" customHeight="1" x14ac:dyDescent="0.25">
      <c r="A80" s="99">
        <f t="shared" si="1"/>
        <v>44</v>
      </c>
      <c r="B80" s="170"/>
      <c r="C80" s="109">
        <v>2008</v>
      </c>
      <c r="D80" s="170"/>
      <c r="E80" s="109" t="s">
        <v>136</v>
      </c>
      <c r="F80" s="101" t="s">
        <v>21</v>
      </c>
      <c r="G80" s="111">
        <v>108</v>
      </c>
      <c r="H80" s="111">
        <v>171.5</v>
      </c>
      <c r="I80" s="111">
        <v>108</v>
      </c>
      <c r="J80" s="111">
        <v>171.5</v>
      </c>
      <c r="K80" s="151"/>
      <c r="L80" s="161"/>
    </row>
    <row r="81" spans="1:12" ht="32.25" customHeight="1" x14ac:dyDescent="0.25">
      <c r="A81" s="50"/>
      <c r="B81" s="46"/>
      <c r="C81" s="9"/>
      <c r="D81" s="9"/>
      <c r="E81" s="9"/>
      <c r="F81" s="9"/>
      <c r="G81" s="10"/>
      <c r="H81" s="11">
        <f>SUM(H74:H80)</f>
        <v>866.56</v>
      </c>
      <c r="I81" s="12"/>
      <c r="J81" s="11">
        <f>SUM(J74:J80)</f>
        <v>866.56</v>
      </c>
      <c r="K81" s="151"/>
      <c r="L81" s="121"/>
    </row>
    <row r="82" spans="1:12" ht="32.25" customHeight="1" x14ac:dyDescent="0.25">
      <c r="A82" s="98">
        <v>45</v>
      </c>
      <c r="B82" s="182" t="s">
        <v>152</v>
      </c>
      <c r="C82" s="109">
        <v>1999</v>
      </c>
      <c r="D82" s="115" t="s">
        <v>153</v>
      </c>
      <c r="E82" s="109" t="s">
        <v>136</v>
      </c>
      <c r="F82" s="101" t="s">
        <v>21</v>
      </c>
      <c r="G82" s="111">
        <v>108</v>
      </c>
      <c r="H82" s="111">
        <v>42</v>
      </c>
      <c r="I82" s="111">
        <v>108</v>
      </c>
      <c r="J82" s="111">
        <v>42</v>
      </c>
      <c r="K82" s="151"/>
      <c r="L82" s="161" t="s">
        <v>154</v>
      </c>
    </row>
    <row r="83" spans="1:12" ht="32.25" customHeight="1" x14ac:dyDescent="0.25">
      <c r="A83" s="99">
        <v>46</v>
      </c>
      <c r="B83" s="182"/>
      <c r="C83" s="109">
        <v>1999</v>
      </c>
      <c r="D83" s="116" t="s">
        <v>72</v>
      </c>
      <c r="E83" s="109" t="s">
        <v>136</v>
      </c>
      <c r="F83" s="101" t="s">
        <v>21</v>
      </c>
      <c r="G83" s="111">
        <v>108</v>
      </c>
      <c r="H83" s="111">
        <v>42</v>
      </c>
      <c r="I83" s="111">
        <v>57</v>
      </c>
      <c r="J83" s="111">
        <v>42</v>
      </c>
      <c r="K83" s="151"/>
      <c r="L83" s="161"/>
    </row>
    <row r="84" spans="1:12" ht="32.25" customHeight="1" x14ac:dyDescent="0.25">
      <c r="A84" s="50"/>
      <c r="B84" s="46"/>
      <c r="C84" s="9"/>
      <c r="D84" s="9"/>
      <c r="E84" s="9"/>
      <c r="F84" s="9"/>
      <c r="G84" s="10"/>
      <c r="H84" s="11">
        <f>SUM(H82:H83)</f>
        <v>84</v>
      </c>
      <c r="I84" s="12"/>
      <c r="J84" s="11">
        <f>SUM(J82:J83)</f>
        <v>84</v>
      </c>
      <c r="K84" s="151"/>
    </row>
    <row r="85" spans="1:12" ht="32.25" customHeight="1" x14ac:dyDescent="0.25">
      <c r="A85" s="98">
        <v>47</v>
      </c>
      <c r="B85" s="179" t="s">
        <v>156</v>
      </c>
      <c r="C85" s="109">
        <v>2015</v>
      </c>
      <c r="D85" s="117" t="s">
        <v>157</v>
      </c>
      <c r="E85" s="109" t="s">
        <v>136</v>
      </c>
      <c r="F85" s="101" t="s">
        <v>21</v>
      </c>
      <c r="G85" s="118">
        <v>76</v>
      </c>
      <c r="H85" s="118">
        <f>4.2+13.3</f>
        <v>17.5</v>
      </c>
      <c r="I85" s="118">
        <v>76</v>
      </c>
      <c r="J85" s="118">
        <f>4.2+13.3</f>
        <v>17.5</v>
      </c>
      <c r="K85" s="151"/>
      <c r="L85" s="176" t="s">
        <v>155</v>
      </c>
    </row>
    <row r="86" spans="1:12" ht="32.25" customHeight="1" x14ac:dyDescent="0.25">
      <c r="A86" s="99">
        <f>A85+1</f>
        <v>48</v>
      </c>
      <c r="B86" s="180"/>
      <c r="C86" s="119">
        <v>2015</v>
      </c>
      <c r="D86" s="120" t="s">
        <v>72</v>
      </c>
      <c r="E86" s="119" t="s">
        <v>136</v>
      </c>
      <c r="F86" s="101" t="s">
        <v>21</v>
      </c>
      <c r="G86" s="118">
        <v>57</v>
      </c>
      <c r="H86" s="118">
        <f>4.2+13.3</f>
        <v>17.5</v>
      </c>
      <c r="I86" s="118">
        <v>45</v>
      </c>
      <c r="J86" s="118">
        <f>4.2+13.3</f>
        <v>17.5</v>
      </c>
      <c r="K86" s="151"/>
      <c r="L86" s="177"/>
    </row>
    <row r="87" spans="1:12" ht="32.25" customHeight="1" x14ac:dyDescent="0.25">
      <c r="A87" s="99">
        <f>A86+1</f>
        <v>49</v>
      </c>
      <c r="B87" s="180"/>
      <c r="C87" s="119">
        <v>2015</v>
      </c>
      <c r="D87" s="117" t="s">
        <v>157</v>
      </c>
      <c r="E87" s="119" t="s">
        <v>133</v>
      </c>
      <c r="F87" s="101" t="s">
        <v>21</v>
      </c>
      <c r="G87" s="118">
        <v>76</v>
      </c>
      <c r="H87" s="118">
        <v>96.3</v>
      </c>
      <c r="I87" s="118">
        <v>76</v>
      </c>
      <c r="J87" s="118">
        <v>96.3</v>
      </c>
      <c r="K87" s="151"/>
      <c r="L87" s="177"/>
    </row>
    <row r="88" spans="1:12" ht="32.25" customHeight="1" x14ac:dyDescent="0.25">
      <c r="A88" s="99">
        <f>A87+1</f>
        <v>50</v>
      </c>
      <c r="B88" s="181"/>
      <c r="C88" s="119">
        <v>2015</v>
      </c>
      <c r="D88" s="120" t="s">
        <v>72</v>
      </c>
      <c r="E88" s="109" t="s">
        <v>133</v>
      </c>
      <c r="F88" s="101" t="s">
        <v>21</v>
      </c>
      <c r="G88" s="118">
        <v>57</v>
      </c>
      <c r="H88" s="118">
        <v>96.3</v>
      </c>
      <c r="I88" s="118">
        <v>45</v>
      </c>
      <c r="J88" s="118">
        <v>96.3</v>
      </c>
      <c r="K88" s="151"/>
      <c r="L88" s="178"/>
    </row>
    <row r="89" spans="1:12" ht="32.25" customHeight="1" x14ac:dyDescent="0.25">
      <c r="A89" s="50"/>
      <c r="B89" s="46"/>
      <c r="C89" s="9"/>
      <c r="D89" s="9"/>
      <c r="E89" s="9"/>
      <c r="F89" s="9"/>
      <c r="G89" s="10"/>
      <c r="H89" s="11">
        <f>SUM(H85:H88)</f>
        <v>227.60000000000002</v>
      </c>
      <c r="I89" s="12"/>
      <c r="J89" s="11">
        <f>SUM(J85:J88)</f>
        <v>227.60000000000002</v>
      </c>
      <c r="K89" s="151"/>
    </row>
    <row r="90" spans="1:12" ht="32.25" customHeight="1" x14ac:dyDescent="0.25">
      <c r="A90" s="155" t="s">
        <v>69</v>
      </c>
      <c r="B90" s="155"/>
      <c r="C90" s="155"/>
      <c r="D90" s="9"/>
      <c r="E90" s="9"/>
      <c r="F90" s="9"/>
      <c r="G90" s="10"/>
      <c r="H90" s="11"/>
      <c r="I90" s="12"/>
      <c r="J90" s="11"/>
      <c r="K90" s="151"/>
    </row>
    <row r="91" spans="1:12" ht="32.25" customHeight="1" x14ac:dyDescent="0.25">
      <c r="A91" s="30">
        <v>51</v>
      </c>
      <c r="B91" s="144" t="s">
        <v>70</v>
      </c>
      <c r="C91" s="31">
        <v>2012</v>
      </c>
      <c r="D91" s="51" t="s">
        <v>71</v>
      </c>
      <c r="E91" s="33" t="s">
        <v>23</v>
      </c>
      <c r="F91" s="34" t="s">
        <v>21</v>
      </c>
      <c r="G91" s="20">
        <v>89</v>
      </c>
      <c r="H91" s="20">
        <v>102.3</v>
      </c>
      <c r="I91" s="20">
        <v>89</v>
      </c>
      <c r="J91" s="20">
        <v>102.3</v>
      </c>
      <c r="K91" s="151"/>
      <c r="L91" s="174"/>
    </row>
    <row r="92" spans="1:12" ht="32.25" customHeight="1" x14ac:dyDescent="0.25">
      <c r="A92" s="30">
        <f>A91+1</f>
        <v>52</v>
      </c>
      <c r="B92" s="145"/>
      <c r="C92" s="31">
        <v>2012</v>
      </c>
      <c r="D92" s="52" t="s">
        <v>72</v>
      </c>
      <c r="E92" s="33" t="s">
        <v>23</v>
      </c>
      <c r="F92" s="34" t="s">
        <v>21</v>
      </c>
      <c r="G92" s="20">
        <v>89</v>
      </c>
      <c r="H92" s="20">
        <v>102.3</v>
      </c>
      <c r="I92" s="20">
        <v>57</v>
      </c>
      <c r="J92" s="20">
        <v>102.3</v>
      </c>
      <c r="K92" s="151"/>
      <c r="L92" s="174"/>
    </row>
    <row r="93" spans="1:12" ht="32.25" customHeight="1" x14ac:dyDescent="0.25">
      <c r="A93" s="30">
        <f t="shared" ref="A93:A106" si="2">A92+1</f>
        <v>53</v>
      </c>
      <c r="B93" s="144" t="s">
        <v>73</v>
      </c>
      <c r="C93" s="31">
        <v>2014</v>
      </c>
      <c r="D93" s="42" t="s">
        <v>74</v>
      </c>
      <c r="E93" s="33" t="s">
        <v>27</v>
      </c>
      <c r="F93" s="34" t="s">
        <v>21</v>
      </c>
      <c r="G93" s="20">
        <v>76</v>
      </c>
      <c r="H93" s="20">
        <v>27.14</v>
      </c>
      <c r="I93" s="20">
        <v>76</v>
      </c>
      <c r="J93" s="20">
        <v>27.14</v>
      </c>
      <c r="K93" s="151"/>
      <c r="L93" s="174"/>
    </row>
    <row r="94" spans="1:12" ht="32.25" customHeight="1" x14ac:dyDescent="0.25">
      <c r="A94" s="30">
        <f t="shared" si="2"/>
        <v>54</v>
      </c>
      <c r="B94" s="145"/>
      <c r="C94" s="31">
        <v>2014</v>
      </c>
      <c r="D94" s="53" t="s">
        <v>72</v>
      </c>
      <c r="E94" s="33" t="s">
        <v>27</v>
      </c>
      <c r="F94" s="34" t="s">
        <v>21</v>
      </c>
      <c r="G94" s="20">
        <v>89</v>
      </c>
      <c r="H94" s="20">
        <v>27.14</v>
      </c>
      <c r="I94" s="20">
        <v>57</v>
      </c>
      <c r="J94" s="20">
        <v>27.14</v>
      </c>
      <c r="K94" s="151"/>
      <c r="L94" s="174"/>
    </row>
    <row r="95" spans="1:12" ht="32.25" customHeight="1" x14ac:dyDescent="0.25">
      <c r="A95" s="30">
        <f t="shared" si="2"/>
        <v>55</v>
      </c>
      <c r="B95" s="144" t="s">
        <v>75</v>
      </c>
      <c r="C95" s="31">
        <v>2014</v>
      </c>
      <c r="D95" s="42" t="s">
        <v>76</v>
      </c>
      <c r="E95" s="33" t="s">
        <v>27</v>
      </c>
      <c r="F95" s="34" t="s">
        <v>21</v>
      </c>
      <c r="G95" s="20">
        <v>76</v>
      </c>
      <c r="H95" s="20">
        <v>40.46</v>
      </c>
      <c r="I95" s="20">
        <v>76</v>
      </c>
      <c r="J95" s="20">
        <v>40.46</v>
      </c>
      <c r="K95" s="151"/>
      <c r="L95" s="174"/>
    </row>
    <row r="96" spans="1:12" ht="32.25" customHeight="1" x14ac:dyDescent="0.25">
      <c r="A96" s="30">
        <f t="shared" si="2"/>
        <v>56</v>
      </c>
      <c r="B96" s="145"/>
      <c r="C96" s="31">
        <v>2014</v>
      </c>
      <c r="D96" s="53" t="s">
        <v>72</v>
      </c>
      <c r="E96" s="33" t="s">
        <v>27</v>
      </c>
      <c r="F96" s="34" t="s">
        <v>21</v>
      </c>
      <c r="G96" s="20">
        <v>89</v>
      </c>
      <c r="H96" s="20">
        <v>40.46</v>
      </c>
      <c r="I96" s="20">
        <v>57</v>
      </c>
      <c r="J96" s="20">
        <v>40.46</v>
      </c>
      <c r="K96" s="151"/>
      <c r="L96" s="174"/>
    </row>
    <row r="97" spans="1:12" ht="32.25" customHeight="1" x14ac:dyDescent="0.25">
      <c r="A97" s="30">
        <f t="shared" si="2"/>
        <v>57</v>
      </c>
      <c r="B97" s="144" t="s">
        <v>77</v>
      </c>
      <c r="C97" s="35">
        <v>2013</v>
      </c>
      <c r="D97" s="42" t="s">
        <v>78</v>
      </c>
      <c r="E97" s="33" t="s">
        <v>23</v>
      </c>
      <c r="F97" s="34" t="s">
        <v>21</v>
      </c>
      <c r="G97" s="20">
        <v>108</v>
      </c>
      <c r="H97" s="20">
        <v>36.85</v>
      </c>
      <c r="I97" s="20">
        <v>108</v>
      </c>
      <c r="J97" s="20">
        <v>36.85</v>
      </c>
      <c r="K97" s="151"/>
      <c r="L97" s="174"/>
    </row>
    <row r="98" spans="1:12" ht="32.25" customHeight="1" x14ac:dyDescent="0.25">
      <c r="A98" s="30">
        <f t="shared" si="2"/>
        <v>58</v>
      </c>
      <c r="B98" s="145"/>
      <c r="C98" s="35">
        <v>2013</v>
      </c>
      <c r="D98" s="53" t="s">
        <v>72</v>
      </c>
      <c r="E98" s="33" t="s">
        <v>23</v>
      </c>
      <c r="F98" s="34" t="s">
        <v>21</v>
      </c>
      <c r="G98" s="20">
        <v>133</v>
      </c>
      <c r="H98" s="20">
        <v>36.85</v>
      </c>
      <c r="I98" s="20">
        <v>108</v>
      </c>
      <c r="J98" s="20">
        <v>36.85</v>
      </c>
      <c r="K98" s="151"/>
      <c r="L98" s="174"/>
    </row>
    <row r="99" spans="1:12" ht="32.25" customHeight="1" x14ac:dyDescent="0.25">
      <c r="A99" s="30">
        <f t="shared" si="2"/>
        <v>59</v>
      </c>
      <c r="B99" s="144" t="s">
        <v>79</v>
      </c>
      <c r="C99" s="35">
        <v>2017</v>
      </c>
      <c r="D99" s="42" t="s">
        <v>80</v>
      </c>
      <c r="E99" s="33" t="s">
        <v>23</v>
      </c>
      <c r="F99" s="34" t="s">
        <v>21</v>
      </c>
      <c r="G99" s="20">
        <v>108</v>
      </c>
      <c r="H99" s="20">
        <v>57.75</v>
      </c>
      <c r="I99" s="20">
        <v>108</v>
      </c>
      <c r="J99" s="20">
        <v>57.75</v>
      </c>
      <c r="K99" s="151"/>
      <c r="L99" s="174"/>
    </row>
    <row r="100" spans="1:12" ht="32.25" customHeight="1" x14ac:dyDescent="0.25">
      <c r="A100" s="30">
        <f t="shared" si="2"/>
        <v>60</v>
      </c>
      <c r="B100" s="145"/>
      <c r="C100" s="35">
        <v>2017</v>
      </c>
      <c r="D100" s="53" t="s">
        <v>72</v>
      </c>
      <c r="E100" s="33" t="s">
        <v>23</v>
      </c>
      <c r="F100" s="34" t="s">
        <v>21</v>
      </c>
      <c r="G100" s="20">
        <v>108</v>
      </c>
      <c r="H100" s="20">
        <v>57.75</v>
      </c>
      <c r="I100" s="20">
        <v>76</v>
      </c>
      <c r="J100" s="20">
        <v>57.75</v>
      </c>
      <c r="K100" s="151"/>
      <c r="L100" s="174"/>
    </row>
    <row r="101" spans="1:12" ht="32.25" customHeight="1" x14ac:dyDescent="0.25">
      <c r="A101" s="30">
        <f>A100+1</f>
        <v>61</v>
      </c>
      <c r="B101" s="144" t="s">
        <v>81</v>
      </c>
      <c r="C101" s="31">
        <v>2018</v>
      </c>
      <c r="D101" s="42" t="s">
        <v>82</v>
      </c>
      <c r="E101" s="33" t="s">
        <v>27</v>
      </c>
      <c r="F101" s="34" t="s">
        <v>21</v>
      </c>
      <c r="G101" s="20">
        <v>108</v>
      </c>
      <c r="H101" s="20">
        <v>27.2</v>
      </c>
      <c r="I101" s="20">
        <v>108</v>
      </c>
      <c r="J101" s="20">
        <v>27.2</v>
      </c>
      <c r="K101" s="151"/>
      <c r="L101" s="174"/>
    </row>
    <row r="102" spans="1:12" ht="32.25" customHeight="1" x14ac:dyDescent="0.25">
      <c r="A102" s="30">
        <f t="shared" si="2"/>
        <v>62</v>
      </c>
      <c r="B102" s="145"/>
      <c r="C102" s="31">
        <v>2018</v>
      </c>
      <c r="D102" s="53" t="s">
        <v>72</v>
      </c>
      <c r="E102" s="33" t="s">
        <v>27</v>
      </c>
      <c r="F102" s="34" t="s">
        <v>21</v>
      </c>
      <c r="G102" s="20">
        <v>108</v>
      </c>
      <c r="H102" s="20">
        <v>27.2</v>
      </c>
      <c r="I102" s="20">
        <v>76</v>
      </c>
      <c r="J102" s="20">
        <v>27.2</v>
      </c>
      <c r="K102" s="151"/>
      <c r="L102" s="174"/>
    </row>
    <row r="103" spans="1:12" ht="32.25" customHeight="1" x14ac:dyDescent="0.25">
      <c r="A103" s="30">
        <f t="shared" si="2"/>
        <v>63</v>
      </c>
      <c r="B103" s="144" t="s">
        <v>83</v>
      </c>
      <c r="C103" s="31">
        <v>2016</v>
      </c>
      <c r="D103" s="42" t="s">
        <v>84</v>
      </c>
      <c r="E103" s="33" t="s">
        <v>23</v>
      </c>
      <c r="F103" s="34" t="s">
        <v>21</v>
      </c>
      <c r="G103" s="20">
        <v>108</v>
      </c>
      <c r="H103" s="20">
        <v>25.12</v>
      </c>
      <c r="I103" s="20">
        <v>108</v>
      </c>
      <c r="J103" s="20">
        <v>25.12</v>
      </c>
      <c r="K103" s="151"/>
      <c r="L103" s="174"/>
    </row>
    <row r="104" spans="1:12" ht="32.25" customHeight="1" x14ac:dyDescent="0.25">
      <c r="A104" s="30">
        <f t="shared" si="2"/>
        <v>64</v>
      </c>
      <c r="B104" s="145"/>
      <c r="C104" s="31">
        <v>2016</v>
      </c>
      <c r="D104" s="53" t="s">
        <v>72</v>
      </c>
      <c r="E104" s="33" t="s">
        <v>23</v>
      </c>
      <c r="F104" s="34" t="s">
        <v>21</v>
      </c>
      <c r="G104" s="20">
        <v>89</v>
      </c>
      <c r="H104" s="20">
        <v>25.12</v>
      </c>
      <c r="I104" s="20">
        <v>57</v>
      </c>
      <c r="J104" s="20">
        <v>25.12</v>
      </c>
      <c r="K104" s="151"/>
      <c r="L104" s="174"/>
    </row>
    <row r="105" spans="1:12" ht="32.25" customHeight="1" x14ac:dyDescent="0.25">
      <c r="A105" s="30">
        <f t="shared" si="2"/>
        <v>65</v>
      </c>
      <c r="B105" s="144" t="s">
        <v>85</v>
      </c>
      <c r="C105" s="31">
        <v>2020</v>
      </c>
      <c r="D105" s="42" t="s">
        <v>86</v>
      </c>
      <c r="E105" s="33" t="s">
        <v>23</v>
      </c>
      <c r="F105" s="34" t="s">
        <v>21</v>
      </c>
      <c r="G105" s="20">
        <v>133</v>
      </c>
      <c r="H105" s="20">
        <v>21.4</v>
      </c>
      <c r="I105" s="20">
        <v>133</v>
      </c>
      <c r="J105" s="20">
        <v>21.4</v>
      </c>
      <c r="K105" s="151"/>
      <c r="L105" s="174"/>
    </row>
    <row r="106" spans="1:12" ht="32.25" customHeight="1" x14ac:dyDescent="0.25">
      <c r="A106" s="30">
        <f t="shared" si="2"/>
        <v>66</v>
      </c>
      <c r="B106" s="145"/>
      <c r="C106" s="31">
        <v>2020</v>
      </c>
      <c r="D106" s="53" t="s">
        <v>72</v>
      </c>
      <c r="E106" s="33" t="s">
        <v>23</v>
      </c>
      <c r="F106" s="34" t="s">
        <v>21</v>
      </c>
      <c r="G106" s="20">
        <v>133</v>
      </c>
      <c r="H106" s="20">
        <v>21.4</v>
      </c>
      <c r="I106" s="20">
        <v>89</v>
      </c>
      <c r="J106" s="20">
        <v>21.4</v>
      </c>
      <c r="K106" s="151"/>
      <c r="L106" s="174"/>
    </row>
    <row r="107" spans="1:12" ht="32.25" customHeight="1" x14ac:dyDescent="0.25">
      <c r="B107" s="54" t="s">
        <v>24</v>
      </c>
      <c r="C107" s="54"/>
      <c r="D107" s="55"/>
      <c r="E107" s="54"/>
      <c r="F107" s="54"/>
      <c r="G107" s="24"/>
      <c r="H107" s="56">
        <f>SUM(H91:H106)</f>
        <v>676.44</v>
      </c>
      <c r="I107" s="57"/>
      <c r="J107" s="56">
        <f>SUM(J91:J106)</f>
        <v>676.44</v>
      </c>
      <c r="K107" s="151"/>
    </row>
    <row r="108" spans="1:12" ht="24.95" customHeight="1" x14ac:dyDescent="0.25">
      <c r="A108" s="156" t="s">
        <v>87</v>
      </c>
      <c r="B108" s="156"/>
      <c r="C108" s="156"/>
      <c r="D108" s="59"/>
      <c r="E108" s="59"/>
      <c r="F108" s="59"/>
      <c r="G108" s="59"/>
      <c r="H108" s="59"/>
      <c r="I108" s="59"/>
      <c r="J108" s="59"/>
      <c r="K108" s="151"/>
    </row>
    <row r="109" spans="1:12" ht="24.95" customHeight="1" x14ac:dyDescent="0.25">
      <c r="A109" s="16">
        <v>67</v>
      </c>
      <c r="B109" s="158" t="s">
        <v>88</v>
      </c>
      <c r="C109" s="61">
        <v>2009</v>
      </c>
      <c r="D109" s="62" t="s">
        <v>89</v>
      </c>
      <c r="E109" s="58" t="s">
        <v>23</v>
      </c>
      <c r="F109" s="63" t="s">
        <v>21</v>
      </c>
      <c r="G109" s="20">
        <v>89</v>
      </c>
      <c r="H109" s="20">
        <v>39</v>
      </c>
      <c r="I109" s="20">
        <v>89</v>
      </c>
      <c r="J109" s="20">
        <v>39</v>
      </c>
      <c r="K109" s="151"/>
      <c r="L109" s="174"/>
    </row>
    <row r="110" spans="1:12" ht="24.95" customHeight="1" x14ac:dyDescent="0.25">
      <c r="A110" s="16">
        <f>A109+1</f>
        <v>68</v>
      </c>
      <c r="B110" s="159"/>
      <c r="C110" s="61">
        <v>2009</v>
      </c>
      <c r="D110" s="64" t="s">
        <v>72</v>
      </c>
      <c r="E110" s="58" t="s">
        <v>23</v>
      </c>
      <c r="F110" s="63" t="s">
        <v>21</v>
      </c>
      <c r="G110" s="20">
        <v>108</v>
      </c>
      <c r="H110" s="20">
        <v>39</v>
      </c>
      <c r="I110" s="20">
        <v>89</v>
      </c>
      <c r="J110" s="20">
        <v>39</v>
      </c>
      <c r="K110" s="151"/>
      <c r="L110" s="174"/>
    </row>
    <row r="111" spans="1:12" ht="24.95" customHeight="1" x14ac:dyDescent="0.25">
      <c r="A111" s="16">
        <f t="shared" ref="A111:A146" si="3">A110+1</f>
        <v>69</v>
      </c>
      <c r="B111" s="159"/>
      <c r="C111" s="61">
        <v>2009</v>
      </c>
      <c r="D111" s="62" t="s">
        <v>90</v>
      </c>
      <c r="E111" s="58" t="s">
        <v>23</v>
      </c>
      <c r="F111" s="63" t="s">
        <v>21</v>
      </c>
      <c r="G111" s="20">
        <v>89</v>
      </c>
      <c r="H111" s="20">
        <v>13.5</v>
      </c>
      <c r="I111" s="20">
        <v>89</v>
      </c>
      <c r="J111" s="20">
        <v>13.5</v>
      </c>
      <c r="K111" s="151"/>
      <c r="L111" s="174"/>
    </row>
    <row r="112" spans="1:12" ht="24.95" customHeight="1" x14ac:dyDescent="0.25">
      <c r="A112" s="16">
        <f t="shared" si="3"/>
        <v>70</v>
      </c>
      <c r="B112" s="160"/>
      <c r="C112" s="61">
        <v>2009</v>
      </c>
      <c r="D112" s="64" t="s">
        <v>72</v>
      </c>
      <c r="E112" s="58" t="s">
        <v>23</v>
      </c>
      <c r="F112" s="63" t="s">
        <v>21</v>
      </c>
      <c r="G112" s="20">
        <v>108</v>
      </c>
      <c r="H112" s="20">
        <v>13.5</v>
      </c>
      <c r="I112" s="20">
        <v>89</v>
      </c>
      <c r="J112" s="20">
        <v>13.5</v>
      </c>
      <c r="K112" s="151"/>
      <c r="L112" s="174"/>
    </row>
    <row r="113" spans="1:12" ht="33" customHeight="1" x14ac:dyDescent="0.25">
      <c r="A113" s="16">
        <f t="shared" si="3"/>
        <v>71</v>
      </c>
      <c r="B113" s="65" t="s">
        <v>91</v>
      </c>
      <c r="C113" s="61">
        <v>2016</v>
      </c>
      <c r="D113" s="51" t="s">
        <v>92</v>
      </c>
      <c r="E113" s="58" t="s">
        <v>23</v>
      </c>
      <c r="F113" s="63" t="s">
        <v>21</v>
      </c>
      <c r="G113" s="20">
        <v>133</v>
      </c>
      <c r="H113" s="20">
        <v>6.2</v>
      </c>
      <c r="I113" s="20">
        <v>133</v>
      </c>
      <c r="J113" s="20">
        <v>6.2</v>
      </c>
      <c r="K113" s="151"/>
      <c r="L113" s="174"/>
    </row>
    <row r="114" spans="1:12" ht="24.95" customHeight="1" x14ac:dyDescent="0.25">
      <c r="A114" s="16">
        <f t="shared" si="3"/>
        <v>72</v>
      </c>
      <c r="B114" s="158" t="s">
        <v>93</v>
      </c>
      <c r="C114" s="61">
        <v>2016</v>
      </c>
      <c r="D114" s="66" t="s">
        <v>94</v>
      </c>
      <c r="E114" s="58" t="s">
        <v>95</v>
      </c>
      <c r="F114" s="63" t="s">
        <v>21</v>
      </c>
      <c r="G114" s="16">
        <v>133</v>
      </c>
      <c r="H114" s="16">
        <v>86.7</v>
      </c>
      <c r="I114" s="16">
        <v>133</v>
      </c>
      <c r="J114" s="16">
        <v>86.7</v>
      </c>
      <c r="K114" s="151"/>
      <c r="L114" s="174"/>
    </row>
    <row r="115" spans="1:12" ht="24.95" customHeight="1" x14ac:dyDescent="0.25">
      <c r="A115" s="16">
        <f t="shared" si="3"/>
        <v>73</v>
      </c>
      <c r="B115" s="159"/>
      <c r="C115" s="61">
        <v>2016</v>
      </c>
      <c r="D115" s="67" t="s">
        <v>96</v>
      </c>
      <c r="E115" s="58" t="s">
        <v>27</v>
      </c>
      <c r="F115" s="63" t="s">
        <v>21</v>
      </c>
      <c r="G115" s="16">
        <v>114</v>
      </c>
      <c r="H115" s="16">
        <v>85</v>
      </c>
      <c r="I115" s="16">
        <v>114</v>
      </c>
      <c r="J115" s="16">
        <v>85</v>
      </c>
      <c r="K115" s="151"/>
      <c r="L115" s="174"/>
    </row>
    <row r="116" spans="1:12" ht="24.95" customHeight="1" x14ac:dyDescent="0.25">
      <c r="A116" s="16">
        <f t="shared" si="3"/>
        <v>74</v>
      </c>
      <c r="B116" s="160"/>
      <c r="C116" s="61">
        <v>2016</v>
      </c>
      <c r="D116" s="67" t="s">
        <v>97</v>
      </c>
      <c r="E116" s="58" t="s">
        <v>23</v>
      </c>
      <c r="F116" s="63" t="s">
        <v>21</v>
      </c>
      <c r="G116" s="20">
        <v>114</v>
      </c>
      <c r="H116" s="20">
        <v>21.1</v>
      </c>
      <c r="I116" s="20">
        <v>114</v>
      </c>
      <c r="J116" s="20">
        <v>21.1</v>
      </c>
      <c r="K116" s="151"/>
      <c r="L116" s="174"/>
    </row>
    <row r="117" spans="1:12" ht="24.95" customHeight="1" x14ac:dyDescent="0.25">
      <c r="A117" s="16">
        <f t="shared" si="3"/>
        <v>75</v>
      </c>
      <c r="B117" s="158" t="s">
        <v>98</v>
      </c>
      <c r="C117" s="61">
        <v>2016</v>
      </c>
      <c r="D117" s="68" t="s">
        <v>99</v>
      </c>
      <c r="E117" s="58" t="s">
        <v>23</v>
      </c>
      <c r="F117" s="63" t="s">
        <v>21</v>
      </c>
      <c r="G117" s="20">
        <v>89</v>
      </c>
      <c r="H117" s="20">
        <v>51.5</v>
      </c>
      <c r="I117" s="20">
        <v>89</v>
      </c>
      <c r="J117" s="20">
        <v>51.5</v>
      </c>
      <c r="K117" s="151"/>
      <c r="L117" s="174"/>
    </row>
    <row r="118" spans="1:12" ht="24.95" customHeight="1" x14ac:dyDescent="0.25">
      <c r="A118" s="16">
        <f t="shared" si="3"/>
        <v>76</v>
      </c>
      <c r="B118" s="159"/>
      <c r="C118" s="61">
        <v>2009</v>
      </c>
      <c r="D118" s="53" t="s">
        <v>72</v>
      </c>
      <c r="E118" s="58" t="s">
        <v>23</v>
      </c>
      <c r="F118" s="63" t="s">
        <v>21</v>
      </c>
      <c r="G118" s="20">
        <v>133</v>
      </c>
      <c r="H118" s="20">
        <v>51.5</v>
      </c>
      <c r="I118" s="20">
        <v>108</v>
      </c>
      <c r="J118" s="20">
        <v>51.5</v>
      </c>
      <c r="K118" s="151"/>
      <c r="L118" s="174"/>
    </row>
    <row r="119" spans="1:12" ht="24.95" customHeight="1" x14ac:dyDescent="0.25">
      <c r="A119" s="16">
        <f t="shared" si="3"/>
        <v>77</v>
      </c>
      <c r="B119" s="159"/>
      <c r="C119" s="61">
        <v>2008</v>
      </c>
      <c r="D119" s="68" t="s">
        <v>100</v>
      </c>
      <c r="E119" s="58" t="s">
        <v>23</v>
      </c>
      <c r="F119" s="63" t="s">
        <v>21</v>
      </c>
      <c r="G119" s="20">
        <v>76</v>
      </c>
      <c r="H119" s="20">
        <v>24.4</v>
      </c>
      <c r="I119" s="20">
        <v>76</v>
      </c>
      <c r="J119" s="20">
        <v>24.4</v>
      </c>
      <c r="K119" s="151"/>
      <c r="L119" s="174"/>
    </row>
    <row r="120" spans="1:12" ht="24.95" customHeight="1" x14ac:dyDescent="0.25">
      <c r="A120" s="16">
        <f t="shared" si="3"/>
        <v>78</v>
      </c>
      <c r="B120" s="159"/>
      <c r="C120" s="61">
        <v>2008</v>
      </c>
      <c r="D120" s="53" t="s">
        <v>72</v>
      </c>
      <c r="E120" s="58" t="s">
        <v>23</v>
      </c>
      <c r="F120" s="63" t="s">
        <v>21</v>
      </c>
      <c r="G120" s="20">
        <v>89</v>
      </c>
      <c r="H120" s="20">
        <v>24.4</v>
      </c>
      <c r="I120" s="20">
        <v>57</v>
      </c>
      <c r="J120" s="20">
        <v>24.4</v>
      </c>
      <c r="K120" s="151"/>
      <c r="L120" s="174"/>
    </row>
    <row r="121" spans="1:12" ht="24.95" customHeight="1" x14ac:dyDescent="0.25">
      <c r="A121" s="16">
        <f t="shared" si="3"/>
        <v>79</v>
      </c>
      <c r="B121" s="159"/>
      <c r="C121" s="61">
        <v>2008</v>
      </c>
      <c r="D121" s="68" t="s">
        <v>100</v>
      </c>
      <c r="E121" s="58" t="s">
        <v>23</v>
      </c>
      <c r="F121" s="63" t="s">
        <v>21</v>
      </c>
      <c r="G121" s="20">
        <v>76</v>
      </c>
      <c r="H121" s="20">
        <v>24.4</v>
      </c>
      <c r="I121" s="20">
        <v>76</v>
      </c>
      <c r="J121" s="20">
        <v>24.4</v>
      </c>
      <c r="K121" s="151"/>
      <c r="L121" s="174"/>
    </row>
    <row r="122" spans="1:12" ht="24.95" customHeight="1" x14ac:dyDescent="0.25">
      <c r="A122" s="16">
        <f t="shared" si="3"/>
        <v>80</v>
      </c>
      <c r="B122" s="159"/>
      <c r="C122" s="61">
        <v>2008</v>
      </c>
      <c r="D122" s="53" t="s">
        <v>72</v>
      </c>
      <c r="E122" s="58" t="s">
        <v>23</v>
      </c>
      <c r="F122" s="63" t="s">
        <v>21</v>
      </c>
      <c r="G122" s="20">
        <v>89</v>
      </c>
      <c r="H122" s="20">
        <v>24.4</v>
      </c>
      <c r="I122" s="20">
        <v>57</v>
      </c>
      <c r="J122" s="20">
        <v>24.4</v>
      </c>
      <c r="K122" s="151"/>
      <c r="L122" s="174"/>
    </row>
    <row r="123" spans="1:12" ht="24.95" customHeight="1" x14ac:dyDescent="0.25">
      <c r="A123" s="16">
        <f t="shared" si="3"/>
        <v>81</v>
      </c>
      <c r="B123" s="159"/>
      <c r="C123" s="61">
        <v>2008</v>
      </c>
      <c r="D123" s="68" t="s">
        <v>100</v>
      </c>
      <c r="E123" s="58" t="s">
        <v>23</v>
      </c>
      <c r="F123" s="63" t="s">
        <v>21</v>
      </c>
      <c r="G123" s="20">
        <v>76</v>
      </c>
      <c r="H123" s="20">
        <v>118.9</v>
      </c>
      <c r="I123" s="20">
        <v>76</v>
      </c>
      <c r="J123" s="20">
        <v>118.9</v>
      </c>
      <c r="K123" s="151"/>
      <c r="L123" s="174"/>
    </row>
    <row r="124" spans="1:12" ht="24.95" customHeight="1" x14ac:dyDescent="0.25">
      <c r="A124" s="16">
        <f t="shared" si="3"/>
        <v>82</v>
      </c>
      <c r="B124" s="160"/>
      <c r="C124" s="61">
        <v>2008</v>
      </c>
      <c r="D124" s="53" t="s">
        <v>72</v>
      </c>
      <c r="E124" s="58" t="s">
        <v>23</v>
      </c>
      <c r="F124" s="63" t="s">
        <v>21</v>
      </c>
      <c r="G124" s="20">
        <v>108</v>
      </c>
      <c r="H124" s="20">
        <v>118.9</v>
      </c>
      <c r="I124" s="20">
        <v>89</v>
      </c>
      <c r="J124" s="20">
        <v>118.9</v>
      </c>
      <c r="K124" s="151"/>
      <c r="L124" s="174"/>
    </row>
    <row r="125" spans="1:12" ht="24.95" customHeight="1" x14ac:dyDescent="0.25">
      <c r="A125" s="16">
        <f t="shared" si="3"/>
        <v>83</v>
      </c>
      <c r="B125" s="157" t="s">
        <v>101</v>
      </c>
      <c r="C125" s="61">
        <v>2008</v>
      </c>
      <c r="D125" s="68" t="s">
        <v>102</v>
      </c>
      <c r="E125" s="69" t="s">
        <v>23</v>
      </c>
      <c r="F125" s="19" t="s">
        <v>21</v>
      </c>
      <c r="G125" s="20">
        <v>89</v>
      </c>
      <c r="H125" s="20">
        <v>40</v>
      </c>
      <c r="I125" s="20">
        <v>89</v>
      </c>
      <c r="J125" s="20">
        <v>40</v>
      </c>
      <c r="K125" s="151"/>
      <c r="L125" s="174"/>
    </row>
    <row r="126" spans="1:12" ht="24.95" customHeight="1" x14ac:dyDescent="0.25">
      <c r="A126" s="16">
        <f t="shared" si="3"/>
        <v>84</v>
      </c>
      <c r="B126" s="157"/>
      <c r="C126" s="61">
        <v>2008</v>
      </c>
      <c r="D126" s="53" t="s">
        <v>72</v>
      </c>
      <c r="E126" s="69" t="s">
        <v>23</v>
      </c>
      <c r="F126" s="19" t="s">
        <v>21</v>
      </c>
      <c r="G126" s="20">
        <v>89</v>
      </c>
      <c r="H126" s="20">
        <v>40</v>
      </c>
      <c r="I126" s="20">
        <v>76</v>
      </c>
      <c r="J126" s="20">
        <v>40</v>
      </c>
      <c r="K126" s="151"/>
      <c r="L126" s="174"/>
    </row>
    <row r="127" spans="1:12" ht="24.95" customHeight="1" x14ac:dyDescent="0.25">
      <c r="A127" s="16">
        <f t="shared" si="3"/>
        <v>85</v>
      </c>
      <c r="B127" s="157"/>
      <c r="C127" s="61">
        <v>2008</v>
      </c>
      <c r="D127" s="68" t="s">
        <v>103</v>
      </c>
      <c r="E127" s="69" t="s">
        <v>23</v>
      </c>
      <c r="F127" s="19" t="s">
        <v>21</v>
      </c>
      <c r="G127" s="20">
        <v>89</v>
      </c>
      <c r="H127" s="20">
        <v>30</v>
      </c>
      <c r="I127" s="20">
        <v>89</v>
      </c>
      <c r="J127" s="20">
        <v>30</v>
      </c>
      <c r="K127" s="151"/>
      <c r="L127" s="174"/>
    </row>
    <row r="128" spans="1:12" ht="24.95" customHeight="1" x14ac:dyDescent="0.25">
      <c r="A128" s="16">
        <f t="shared" si="3"/>
        <v>86</v>
      </c>
      <c r="B128" s="157"/>
      <c r="C128" s="61">
        <v>2008</v>
      </c>
      <c r="D128" s="53" t="s">
        <v>72</v>
      </c>
      <c r="E128" s="69" t="s">
        <v>23</v>
      </c>
      <c r="F128" s="19" t="s">
        <v>21</v>
      </c>
      <c r="G128" s="20">
        <v>89</v>
      </c>
      <c r="H128" s="20">
        <v>30</v>
      </c>
      <c r="I128" s="20">
        <v>76</v>
      </c>
      <c r="J128" s="20">
        <v>30</v>
      </c>
      <c r="K128" s="151"/>
      <c r="L128" s="174"/>
    </row>
    <row r="129" spans="1:12" ht="24.95" customHeight="1" x14ac:dyDescent="0.25">
      <c r="A129" s="16">
        <f t="shared" si="3"/>
        <v>87</v>
      </c>
      <c r="B129" s="157"/>
      <c r="C129" s="61">
        <v>2008</v>
      </c>
      <c r="D129" s="68" t="s">
        <v>104</v>
      </c>
      <c r="E129" s="69" t="s">
        <v>23</v>
      </c>
      <c r="F129" s="19" t="s">
        <v>21</v>
      </c>
      <c r="G129" s="20">
        <v>57</v>
      </c>
      <c r="H129" s="20">
        <v>7</v>
      </c>
      <c r="I129" s="20">
        <v>57</v>
      </c>
      <c r="J129" s="20">
        <v>7</v>
      </c>
      <c r="K129" s="151"/>
      <c r="L129" s="174"/>
    </row>
    <row r="130" spans="1:12" ht="24.95" customHeight="1" x14ac:dyDescent="0.25">
      <c r="A130" s="16">
        <f t="shared" si="3"/>
        <v>88</v>
      </c>
      <c r="B130" s="157"/>
      <c r="C130" s="61">
        <v>2008</v>
      </c>
      <c r="D130" s="53" t="s">
        <v>72</v>
      </c>
      <c r="E130" s="69" t="s">
        <v>23</v>
      </c>
      <c r="F130" s="19" t="s">
        <v>21</v>
      </c>
      <c r="G130" s="20">
        <v>89</v>
      </c>
      <c r="H130" s="20">
        <v>7</v>
      </c>
      <c r="I130" s="20">
        <v>57</v>
      </c>
      <c r="J130" s="20">
        <v>7</v>
      </c>
      <c r="K130" s="151"/>
      <c r="L130" s="174"/>
    </row>
    <row r="131" spans="1:12" ht="24.95" customHeight="1" x14ac:dyDescent="0.25">
      <c r="A131" s="16">
        <f t="shared" si="3"/>
        <v>89</v>
      </c>
      <c r="B131" s="157"/>
      <c r="C131" s="61">
        <v>2008</v>
      </c>
      <c r="D131" s="68" t="s">
        <v>105</v>
      </c>
      <c r="E131" s="69" t="s">
        <v>23</v>
      </c>
      <c r="F131" s="19" t="s">
        <v>21</v>
      </c>
      <c r="G131" s="20">
        <v>57</v>
      </c>
      <c r="H131" s="20">
        <v>7</v>
      </c>
      <c r="I131" s="20">
        <v>57</v>
      </c>
      <c r="J131" s="20">
        <v>7</v>
      </c>
      <c r="K131" s="151"/>
      <c r="L131" s="174"/>
    </row>
    <row r="132" spans="1:12" ht="24.95" customHeight="1" x14ac:dyDescent="0.25">
      <c r="A132" s="16">
        <f t="shared" si="3"/>
        <v>90</v>
      </c>
      <c r="B132" s="157"/>
      <c r="C132" s="61">
        <v>2008</v>
      </c>
      <c r="D132" s="53" t="s">
        <v>72</v>
      </c>
      <c r="E132" s="69" t="s">
        <v>23</v>
      </c>
      <c r="F132" s="19" t="s">
        <v>21</v>
      </c>
      <c r="G132" s="20">
        <v>89</v>
      </c>
      <c r="H132" s="20">
        <v>7</v>
      </c>
      <c r="I132" s="20">
        <v>57</v>
      </c>
      <c r="J132" s="20">
        <v>7</v>
      </c>
      <c r="K132" s="151"/>
      <c r="L132" s="174"/>
    </row>
    <row r="133" spans="1:12" ht="24.95" customHeight="1" x14ac:dyDescent="0.25">
      <c r="A133" s="16">
        <f t="shared" si="3"/>
        <v>91</v>
      </c>
      <c r="B133" s="157" t="s">
        <v>106</v>
      </c>
      <c r="C133" s="61">
        <v>2008</v>
      </c>
      <c r="D133" s="70" t="s">
        <v>107</v>
      </c>
      <c r="E133" s="71" t="s">
        <v>23</v>
      </c>
      <c r="F133" s="63" t="s">
        <v>21</v>
      </c>
      <c r="G133" s="60">
        <v>133</v>
      </c>
      <c r="H133" s="60">
        <v>12.8</v>
      </c>
      <c r="I133" s="60">
        <v>133</v>
      </c>
      <c r="J133" s="60">
        <v>12.8</v>
      </c>
      <c r="K133" s="151"/>
      <c r="L133" s="174"/>
    </row>
    <row r="134" spans="1:12" ht="24.95" customHeight="1" x14ac:dyDescent="0.25">
      <c r="A134" s="16">
        <f t="shared" si="3"/>
        <v>92</v>
      </c>
      <c r="B134" s="157"/>
      <c r="C134" s="61">
        <v>2008</v>
      </c>
      <c r="D134" s="72" t="s">
        <v>72</v>
      </c>
      <c r="E134" s="71" t="s">
        <v>23</v>
      </c>
      <c r="F134" s="63" t="s">
        <v>21</v>
      </c>
      <c r="G134" s="60">
        <v>108</v>
      </c>
      <c r="H134" s="60">
        <v>12.8</v>
      </c>
      <c r="I134" s="60">
        <v>89</v>
      </c>
      <c r="J134" s="60">
        <v>12.8</v>
      </c>
      <c r="K134" s="151"/>
      <c r="L134" s="174"/>
    </row>
    <row r="135" spans="1:12" ht="24.95" customHeight="1" x14ac:dyDescent="0.25">
      <c r="A135" s="16">
        <f t="shared" si="3"/>
        <v>93</v>
      </c>
      <c r="B135" s="157"/>
      <c r="C135" s="61">
        <v>2008</v>
      </c>
      <c r="D135" s="70" t="s">
        <v>108</v>
      </c>
      <c r="E135" s="71" t="s">
        <v>23</v>
      </c>
      <c r="F135" s="63" t="s">
        <v>21</v>
      </c>
      <c r="G135" s="60">
        <v>133</v>
      </c>
      <c r="H135" s="60">
        <v>33.299999999999997</v>
      </c>
      <c r="I135" s="60">
        <v>133</v>
      </c>
      <c r="J135" s="60">
        <v>33.299999999999997</v>
      </c>
      <c r="K135" s="151"/>
      <c r="L135" s="174"/>
    </row>
    <row r="136" spans="1:12" ht="24.95" customHeight="1" x14ac:dyDescent="0.25">
      <c r="A136" s="16">
        <f t="shared" si="3"/>
        <v>94</v>
      </c>
      <c r="B136" s="157"/>
      <c r="C136" s="61">
        <v>2008</v>
      </c>
      <c r="D136" s="72" t="s">
        <v>72</v>
      </c>
      <c r="E136" s="71" t="s">
        <v>23</v>
      </c>
      <c r="F136" s="63" t="s">
        <v>21</v>
      </c>
      <c r="G136" s="60">
        <v>108</v>
      </c>
      <c r="H136" s="60">
        <v>33.299999999999997</v>
      </c>
      <c r="I136" s="60">
        <v>89</v>
      </c>
      <c r="J136" s="60">
        <v>33.299999999999997</v>
      </c>
      <c r="K136" s="151"/>
      <c r="L136" s="174"/>
    </row>
    <row r="137" spans="1:12" ht="24.95" customHeight="1" x14ac:dyDescent="0.25">
      <c r="A137" s="16">
        <f t="shared" si="3"/>
        <v>95</v>
      </c>
      <c r="B137" s="157"/>
      <c r="C137" s="61">
        <v>2008</v>
      </c>
      <c r="D137" s="72"/>
      <c r="E137" s="71" t="s">
        <v>23</v>
      </c>
      <c r="F137" s="63" t="s">
        <v>21</v>
      </c>
      <c r="G137" s="60">
        <v>133</v>
      </c>
      <c r="H137" s="60">
        <v>25.5</v>
      </c>
      <c r="I137" s="60">
        <v>133</v>
      </c>
      <c r="J137" s="60">
        <v>25.5</v>
      </c>
      <c r="K137" s="151"/>
      <c r="L137" s="174"/>
    </row>
    <row r="138" spans="1:12" ht="24.95" customHeight="1" x14ac:dyDescent="0.25">
      <c r="A138" s="16">
        <f t="shared" si="3"/>
        <v>96</v>
      </c>
      <c r="B138" s="157"/>
      <c r="C138" s="61">
        <v>2008</v>
      </c>
      <c r="D138" s="72" t="s">
        <v>72</v>
      </c>
      <c r="E138" s="71" t="s">
        <v>23</v>
      </c>
      <c r="F138" s="63" t="s">
        <v>21</v>
      </c>
      <c r="G138" s="60">
        <v>108</v>
      </c>
      <c r="H138" s="60">
        <v>25.5</v>
      </c>
      <c r="I138" s="60">
        <v>89</v>
      </c>
      <c r="J138" s="60">
        <v>25.5</v>
      </c>
      <c r="K138" s="151"/>
      <c r="L138" s="174"/>
    </row>
    <row r="139" spans="1:12" ht="24.95" customHeight="1" x14ac:dyDescent="0.25">
      <c r="A139" s="16">
        <f t="shared" si="3"/>
        <v>97</v>
      </c>
      <c r="B139" s="157"/>
      <c r="C139" s="61">
        <v>2008</v>
      </c>
      <c r="D139" s="70" t="s">
        <v>109</v>
      </c>
      <c r="E139" s="71" t="s">
        <v>23</v>
      </c>
      <c r="F139" s="63" t="s">
        <v>21</v>
      </c>
      <c r="G139" s="60">
        <v>76</v>
      </c>
      <c r="H139" s="60">
        <v>29.5</v>
      </c>
      <c r="I139" s="60">
        <v>76</v>
      </c>
      <c r="J139" s="60">
        <v>29.5</v>
      </c>
      <c r="K139" s="151"/>
      <c r="L139" s="174"/>
    </row>
    <row r="140" spans="1:12" ht="24.95" customHeight="1" x14ac:dyDescent="0.25">
      <c r="A140" s="16">
        <f t="shared" si="3"/>
        <v>98</v>
      </c>
      <c r="B140" s="157"/>
      <c r="C140" s="61">
        <v>2008</v>
      </c>
      <c r="D140" s="72" t="s">
        <v>72</v>
      </c>
      <c r="E140" s="71" t="s">
        <v>23</v>
      </c>
      <c r="F140" s="63" t="s">
        <v>21</v>
      </c>
      <c r="G140" s="60">
        <v>108</v>
      </c>
      <c r="H140" s="60">
        <v>29.5</v>
      </c>
      <c r="I140" s="60">
        <v>89</v>
      </c>
      <c r="J140" s="60">
        <v>29.5</v>
      </c>
      <c r="K140" s="151"/>
      <c r="L140" s="174"/>
    </row>
    <row r="141" spans="1:12" ht="24.95" customHeight="1" x14ac:dyDescent="0.25">
      <c r="A141" s="16">
        <f t="shared" si="3"/>
        <v>99</v>
      </c>
      <c r="B141" s="157" t="s">
        <v>110</v>
      </c>
      <c r="C141" s="61">
        <v>2010</v>
      </c>
      <c r="D141" s="70" t="s">
        <v>111</v>
      </c>
      <c r="E141" s="71" t="s">
        <v>23</v>
      </c>
      <c r="F141" s="63" t="s">
        <v>21</v>
      </c>
      <c r="G141" s="60">
        <v>159</v>
      </c>
      <c r="H141" s="60">
        <v>154.25</v>
      </c>
      <c r="I141" s="60">
        <v>159</v>
      </c>
      <c r="J141" s="60">
        <v>154.25</v>
      </c>
      <c r="K141" s="151"/>
      <c r="L141" s="174"/>
    </row>
    <row r="142" spans="1:12" ht="24.95" customHeight="1" x14ac:dyDescent="0.25">
      <c r="A142" s="16">
        <f t="shared" si="3"/>
        <v>100</v>
      </c>
      <c r="B142" s="157"/>
      <c r="C142" s="61">
        <v>2010</v>
      </c>
      <c r="D142" s="70" t="s">
        <v>112</v>
      </c>
      <c r="E142" s="71" t="s">
        <v>23</v>
      </c>
      <c r="F142" s="63" t="s">
        <v>21</v>
      </c>
      <c r="G142" s="60">
        <v>108</v>
      </c>
      <c r="H142" s="60">
        <v>4.3</v>
      </c>
      <c r="I142" s="60">
        <v>108</v>
      </c>
      <c r="J142" s="60">
        <v>4.3</v>
      </c>
      <c r="K142" s="151"/>
      <c r="L142" s="174"/>
    </row>
    <row r="143" spans="1:12" ht="24.95" customHeight="1" x14ac:dyDescent="0.25">
      <c r="A143" s="16">
        <f t="shared" si="3"/>
        <v>101</v>
      </c>
      <c r="B143" s="157"/>
      <c r="C143" s="61">
        <v>2010</v>
      </c>
      <c r="D143" s="70" t="s">
        <v>113</v>
      </c>
      <c r="E143" s="71" t="s">
        <v>23</v>
      </c>
      <c r="F143" s="63" t="s">
        <v>21</v>
      </c>
      <c r="G143" s="60">
        <v>108</v>
      </c>
      <c r="H143" s="60">
        <v>1.4</v>
      </c>
      <c r="I143" s="60">
        <v>108</v>
      </c>
      <c r="J143" s="60">
        <v>1.4</v>
      </c>
      <c r="K143" s="151"/>
      <c r="L143" s="174"/>
    </row>
    <row r="144" spans="1:12" ht="24.95" customHeight="1" x14ac:dyDescent="0.25">
      <c r="A144" s="16">
        <f t="shared" si="3"/>
        <v>102</v>
      </c>
      <c r="B144" s="157" t="s">
        <v>114</v>
      </c>
      <c r="C144" s="61">
        <v>2010</v>
      </c>
      <c r="D144" s="70" t="s">
        <v>115</v>
      </c>
      <c r="E144" s="71" t="s">
        <v>23</v>
      </c>
      <c r="F144" s="63" t="s">
        <v>21</v>
      </c>
      <c r="G144" s="60">
        <v>108</v>
      </c>
      <c r="H144" s="60">
        <v>96.1</v>
      </c>
      <c r="I144" s="60">
        <v>108</v>
      </c>
      <c r="J144" s="60">
        <v>96.1</v>
      </c>
      <c r="K144" s="151"/>
      <c r="L144" s="174"/>
    </row>
    <row r="145" spans="1:12" ht="24.95" customHeight="1" x14ac:dyDescent="0.25">
      <c r="A145" s="16">
        <f t="shared" si="3"/>
        <v>103</v>
      </c>
      <c r="B145" s="158"/>
      <c r="C145" s="73">
        <v>2010</v>
      </c>
      <c r="D145" s="74" t="s">
        <v>116</v>
      </c>
      <c r="E145" s="75" t="s">
        <v>23</v>
      </c>
      <c r="F145" s="76" t="s">
        <v>21</v>
      </c>
      <c r="G145" s="77">
        <v>108</v>
      </c>
      <c r="H145" s="77">
        <v>3.4</v>
      </c>
      <c r="I145" s="77">
        <v>108</v>
      </c>
      <c r="J145" s="60">
        <v>3.4</v>
      </c>
      <c r="K145" s="151"/>
      <c r="L145" s="174"/>
    </row>
    <row r="146" spans="1:12" ht="54" customHeight="1" x14ac:dyDescent="0.25">
      <c r="A146" s="16">
        <f t="shared" si="3"/>
        <v>104</v>
      </c>
      <c r="B146" s="78" t="s">
        <v>117</v>
      </c>
      <c r="C146" s="79">
        <v>2011</v>
      </c>
      <c r="D146" s="80" t="s">
        <v>118</v>
      </c>
      <c r="E146" s="81" t="s">
        <v>23</v>
      </c>
      <c r="F146" s="82" t="s">
        <v>21</v>
      </c>
      <c r="G146" s="83">
        <v>108</v>
      </c>
      <c r="H146" s="83">
        <v>23.5</v>
      </c>
      <c r="I146" s="83">
        <v>108</v>
      </c>
      <c r="J146" s="83">
        <v>23.5</v>
      </c>
      <c r="K146" s="151"/>
      <c r="L146" s="174"/>
    </row>
    <row r="147" spans="1:12" ht="25.5" customHeight="1" x14ac:dyDescent="0.25">
      <c r="A147" s="59"/>
      <c r="B147" s="54" t="s">
        <v>24</v>
      </c>
      <c r="C147" s="59"/>
      <c r="D147" s="59"/>
      <c r="E147" s="59"/>
      <c r="F147" s="59"/>
      <c r="G147" s="59"/>
      <c r="H147" s="84">
        <f>SUM(H109:H146)</f>
        <v>1395.5499999999997</v>
      </c>
      <c r="I147" s="59"/>
      <c r="J147" s="84">
        <f>SUM(J109:J146)</f>
        <v>1395.5499999999997</v>
      </c>
      <c r="K147" s="151"/>
    </row>
    <row r="148" spans="1:12" ht="15" customHeight="1" x14ac:dyDescent="0.25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151"/>
    </row>
    <row r="149" spans="1:12" ht="33.75" customHeight="1" x14ac:dyDescent="0.25">
      <c r="A149" s="156" t="s">
        <v>119</v>
      </c>
      <c r="B149" s="156"/>
      <c r="C149" s="156"/>
      <c r="D149" s="59"/>
      <c r="E149" s="59"/>
      <c r="F149" s="59"/>
      <c r="G149" s="59"/>
      <c r="H149" s="59"/>
      <c r="I149" s="59"/>
      <c r="J149" s="59"/>
      <c r="K149" s="151"/>
    </row>
    <row r="150" spans="1:12" ht="36" customHeight="1" x14ac:dyDescent="0.25">
      <c r="A150" s="16">
        <v>105</v>
      </c>
      <c r="B150" s="78" t="s">
        <v>120</v>
      </c>
      <c r="C150" s="16">
        <v>2010</v>
      </c>
      <c r="D150" s="85" t="s">
        <v>121</v>
      </c>
      <c r="E150" s="69" t="s">
        <v>23</v>
      </c>
      <c r="F150" s="16" t="s">
        <v>21</v>
      </c>
      <c r="G150" s="20">
        <v>89</v>
      </c>
      <c r="H150" s="20">
        <v>19.7</v>
      </c>
      <c r="I150" s="20">
        <v>89</v>
      </c>
      <c r="J150" s="20">
        <v>19.7</v>
      </c>
      <c r="K150" s="151"/>
      <c r="L150" s="174"/>
    </row>
    <row r="151" spans="1:12" ht="24.95" customHeight="1" x14ac:dyDescent="0.25">
      <c r="A151" s="16">
        <f>A150+1</f>
        <v>106</v>
      </c>
      <c r="B151" s="157" t="s">
        <v>122</v>
      </c>
      <c r="C151" s="16">
        <v>2007</v>
      </c>
      <c r="D151" s="42" t="s">
        <v>123</v>
      </c>
      <c r="E151" s="69" t="s">
        <v>27</v>
      </c>
      <c r="F151" s="16" t="s">
        <v>21</v>
      </c>
      <c r="G151" s="20">
        <v>159</v>
      </c>
      <c r="H151" s="20">
        <v>32.4</v>
      </c>
      <c r="I151" s="20">
        <v>159</v>
      </c>
      <c r="J151" s="20">
        <v>32.4</v>
      </c>
      <c r="K151" s="151"/>
      <c r="L151" s="174"/>
    </row>
    <row r="152" spans="1:12" ht="24.95" customHeight="1" x14ac:dyDescent="0.25">
      <c r="A152" s="16">
        <f t="shared" ref="A152:A154" si="4">A151+1</f>
        <v>107</v>
      </c>
      <c r="B152" s="157"/>
      <c r="C152" s="16">
        <v>2007</v>
      </c>
      <c r="D152" s="42" t="s">
        <v>124</v>
      </c>
      <c r="E152" s="69" t="s">
        <v>27</v>
      </c>
      <c r="F152" s="16" t="s">
        <v>21</v>
      </c>
      <c r="G152" s="20">
        <v>159</v>
      </c>
      <c r="H152" s="20">
        <v>24</v>
      </c>
      <c r="I152" s="20">
        <v>159</v>
      </c>
      <c r="J152" s="20">
        <v>24</v>
      </c>
      <c r="K152" s="151"/>
      <c r="L152" s="174"/>
    </row>
    <row r="153" spans="1:12" ht="24.95" customHeight="1" x14ac:dyDescent="0.25">
      <c r="A153" s="16">
        <f t="shared" si="4"/>
        <v>108</v>
      </c>
      <c r="B153" s="157"/>
      <c r="C153" s="16">
        <v>2007</v>
      </c>
      <c r="D153" s="42" t="s">
        <v>125</v>
      </c>
      <c r="E153" s="69" t="s">
        <v>20</v>
      </c>
      <c r="F153" s="16" t="s">
        <v>21</v>
      </c>
      <c r="G153" s="20">
        <v>159</v>
      </c>
      <c r="H153" s="20">
        <v>60</v>
      </c>
      <c r="I153" s="20">
        <v>159</v>
      </c>
      <c r="J153" s="20">
        <v>60</v>
      </c>
      <c r="K153" s="151"/>
      <c r="L153" s="174"/>
    </row>
    <row r="154" spans="1:12" ht="24.95" customHeight="1" x14ac:dyDescent="0.25">
      <c r="A154" s="16">
        <f t="shared" si="4"/>
        <v>109</v>
      </c>
      <c r="B154" s="157"/>
      <c r="C154" s="16">
        <v>2007</v>
      </c>
      <c r="D154" s="42" t="s">
        <v>126</v>
      </c>
      <c r="E154" s="69" t="s">
        <v>27</v>
      </c>
      <c r="F154" s="16" t="s">
        <v>21</v>
      </c>
      <c r="G154" s="20">
        <v>159</v>
      </c>
      <c r="H154" s="20">
        <v>32</v>
      </c>
      <c r="I154" s="20">
        <v>159</v>
      </c>
      <c r="J154" s="20">
        <v>32</v>
      </c>
      <c r="K154" s="152"/>
      <c r="L154" s="174"/>
    </row>
    <row r="155" spans="1:12" ht="24.95" customHeight="1" x14ac:dyDescent="0.25">
      <c r="A155" s="59"/>
      <c r="B155" s="54" t="s">
        <v>24</v>
      </c>
      <c r="C155" s="59"/>
      <c r="D155" s="59"/>
      <c r="E155" s="59"/>
      <c r="F155" s="59"/>
      <c r="G155" s="59"/>
      <c r="H155" s="84">
        <f>SUM(H150:H154)</f>
        <v>168.1</v>
      </c>
      <c r="I155" s="59"/>
      <c r="J155" s="84">
        <f>SUM(J150:J154)</f>
        <v>168.1</v>
      </c>
      <c r="K155" s="59"/>
    </row>
    <row r="156" spans="1:12" ht="24.95" customHeight="1" x14ac:dyDescent="0.25">
      <c r="A156" s="156" t="s">
        <v>127</v>
      </c>
      <c r="B156" s="156"/>
      <c r="C156" s="156"/>
      <c r="D156" s="59"/>
      <c r="E156" s="59"/>
      <c r="F156" s="59"/>
      <c r="G156" s="59"/>
      <c r="H156" s="59"/>
      <c r="I156" s="59"/>
      <c r="J156" s="59"/>
      <c r="K156" s="59"/>
    </row>
    <row r="157" spans="1:12" ht="24.95" customHeight="1" x14ac:dyDescent="0.25">
      <c r="A157" s="16">
        <v>110</v>
      </c>
      <c r="B157" s="158" t="s">
        <v>128</v>
      </c>
      <c r="C157" s="16">
        <v>2015</v>
      </c>
      <c r="D157" s="86" t="s">
        <v>129</v>
      </c>
      <c r="E157" s="69" t="s">
        <v>20</v>
      </c>
      <c r="F157" s="16" t="s">
        <v>21</v>
      </c>
      <c r="G157" s="38">
        <v>32</v>
      </c>
      <c r="H157" s="38">
        <v>11.4</v>
      </c>
      <c r="I157" s="38">
        <v>32</v>
      </c>
      <c r="J157" s="38">
        <v>11.4</v>
      </c>
      <c r="K157" s="59"/>
      <c r="L157" s="174"/>
    </row>
    <row r="158" spans="1:12" ht="24.95" customHeight="1" x14ac:dyDescent="0.25">
      <c r="A158" s="16">
        <v>111</v>
      </c>
      <c r="B158" s="159"/>
      <c r="C158" s="16">
        <v>2015</v>
      </c>
      <c r="D158" s="86" t="s">
        <v>130</v>
      </c>
      <c r="E158" s="69" t="s">
        <v>51</v>
      </c>
      <c r="F158" s="16" t="s">
        <v>21</v>
      </c>
      <c r="G158" s="38">
        <v>32</v>
      </c>
      <c r="H158" s="38">
        <v>32.6</v>
      </c>
      <c r="I158" s="38">
        <v>32</v>
      </c>
      <c r="J158" s="38">
        <v>32.6</v>
      </c>
      <c r="K158" s="59"/>
      <c r="L158" s="174"/>
    </row>
    <row r="159" spans="1:12" ht="24.95" customHeight="1" x14ac:dyDescent="0.25">
      <c r="A159" s="16">
        <v>112</v>
      </c>
      <c r="B159" s="160"/>
      <c r="C159" s="16">
        <v>2018</v>
      </c>
      <c r="D159" s="86" t="s">
        <v>131</v>
      </c>
      <c r="E159" s="69" t="s">
        <v>20</v>
      </c>
      <c r="F159" s="16" t="s">
        <v>21</v>
      </c>
      <c r="G159" s="38">
        <v>32</v>
      </c>
      <c r="H159" s="38">
        <v>21.7</v>
      </c>
      <c r="I159" s="38">
        <v>32</v>
      </c>
      <c r="J159" s="38">
        <v>21.7</v>
      </c>
      <c r="K159" s="59"/>
      <c r="L159" s="174"/>
    </row>
    <row r="160" spans="1:12" ht="24.95" customHeight="1" x14ac:dyDescent="0.25">
      <c r="A160" s="59"/>
      <c r="B160" s="54" t="s">
        <v>24</v>
      </c>
      <c r="C160" s="59"/>
      <c r="D160" s="59"/>
      <c r="E160" s="59"/>
      <c r="F160" s="59"/>
      <c r="G160" s="59"/>
      <c r="H160" s="84">
        <f>SUM(H157:H159)</f>
        <v>65.7</v>
      </c>
      <c r="I160" s="59"/>
      <c r="J160" s="84">
        <f>SUM(J157:J159)</f>
        <v>65.7</v>
      </c>
      <c r="K160" s="59"/>
    </row>
    <row r="161" spans="1:12" ht="15.75" thickBot="1" x14ac:dyDescent="0.3"/>
    <row r="162" spans="1:12" ht="24" thickBot="1" x14ac:dyDescent="0.4">
      <c r="A162" s="172" t="s">
        <v>132</v>
      </c>
      <c r="B162" s="173"/>
      <c r="C162" s="173"/>
      <c r="D162" s="173"/>
      <c r="E162" s="173"/>
      <c r="F162" s="173"/>
      <c r="G162" s="173"/>
      <c r="H162" s="162">
        <f>H13+H16+H23+H28+H34+H38+H42+H47+H52+H57+H62+H65+H68+H71+H73+H81+H84+H89+H107+H147+H31+H155+H160</f>
        <v>5364.2599999999993</v>
      </c>
      <c r="I162" s="162"/>
      <c r="J162" s="162">
        <v>5364.2599999999993</v>
      </c>
      <c r="K162" s="162"/>
      <c r="L162" s="163"/>
    </row>
    <row r="170" spans="1:12" ht="20.25" x14ac:dyDescent="0.3">
      <c r="A170" s="175"/>
      <c r="B170" s="175"/>
      <c r="C170" s="175"/>
      <c r="D170" s="175"/>
      <c r="E170" s="175"/>
      <c r="F170" s="175"/>
      <c r="G170" s="175"/>
      <c r="H170" s="175"/>
      <c r="I170" s="175"/>
      <c r="J170" s="175"/>
      <c r="K170" s="175"/>
      <c r="L170" s="175"/>
    </row>
    <row r="173" spans="1:12" x14ac:dyDescent="0.25">
      <c r="B173" s="87"/>
    </row>
    <row r="174" spans="1:12" x14ac:dyDescent="0.25">
      <c r="B174" s="87"/>
    </row>
  </sheetData>
  <mergeCells count="76">
    <mergeCell ref="L150:L154"/>
    <mergeCell ref="L157:L159"/>
    <mergeCell ref="A2:L2"/>
    <mergeCell ref="A3:L3"/>
    <mergeCell ref="A170:L170"/>
    <mergeCell ref="L85:L88"/>
    <mergeCell ref="B85:B88"/>
    <mergeCell ref="L91:L106"/>
    <mergeCell ref="L109:L146"/>
    <mergeCell ref="L69:L70"/>
    <mergeCell ref="L74:L80"/>
    <mergeCell ref="B82:B83"/>
    <mergeCell ref="L82:L83"/>
    <mergeCell ref="L66:L67"/>
    <mergeCell ref="L25:L27"/>
    <mergeCell ref="L36:L37"/>
    <mergeCell ref="L39:L41"/>
    <mergeCell ref="L44:L46"/>
    <mergeCell ref="L49:L51"/>
    <mergeCell ref="L54:L56"/>
    <mergeCell ref="L59:L61"/>
    <mergeCell ref="L63:L64"/>
    <mergeCell ref="L5:L8"/>
    <mergeCell ref="L11:L12"/>
    <mergeCell ref="J162:L162"/>
    <mergeCell ref="B63:B64"/>
    <mergeCell ref="B66:B67"/>
    <mergeCell ref="B69:B70"/>
    <mergeCell ref="D63:D64"/>
    <mergeCell ref="D74:D80"/>
    <mergeCell ref="B74:B80"/>
    <mergeCell ref="L18:L22"/>
    <mergeCell ref="A156:C156"/>
    <mergeCell ref="B157:B159"/>
    <mergeCell ref="A162:G162"/>
    <mergeCell ref="H162:I162"/>
    <mergeCell ref="B144:B145"/>
    <mergeCell ref="A149:C149"/>
    <mergeCell ref="B151:B154"/>
    <mergeCell ref="B109:B112"/>
    <mergeCell ref="B114:B116"/>
    <mergeCell ref="B117:B124"/>
    <mergeCell ref="B125:B132"/>
    <mergeCell ref="B133:B140"/>
    <mergeCell ref="B141:B143"/>
    <mergeCell ref="B59:B61"/>
    <mergeCell ref="A90:C90"/>
    <mergeCell ref="B91:B92"/>
    <mergeCell ref="B93:B94"/>
    <mergeCell ref="A108:C108"/>
    <mergeCell ref="B97:B98"/>
    <mergeCell ref="B99:B100"/>
    <mergeCell ref="B101:B102"/>
    <mergeCell ref="B103:B104"/>
    <mergeCell ref="B105:B106"/>
    <mergeCell ref="K5:K8"/>
    <mergeCell ref="G6:H6"/>
    <mergeCell ref="I6:J6"/>
    <mergeCell ref="G7:H7"/>
    <mergeCell ref="B95:B96"/>
    <mergeCell ref="I7:J7"/>
    <mergeCell ref="A9:K9"/>
    <mergeCell ref="A10:B10"/>
    <mergeCell ref="B11:B12"/>
    <mergeCell ref="K11:K154"/>
    <mergeCell ref="B25:B26"/>
    <mergeCell ref="B36:B37"/>
    <mergeCell ref="B39:B41"/>
    <mergeCell ref="B44:B46"/>
    <mergeCell ref="B49:B51"/>
    <mergeCell ref="B54:B55"/>
    <mergeCell ref="A1:B1"/>
    <mergeCell ref="I4:J4"/>
    <mergeCell ref="A5:A8"/>
    <mergeCell ref="B5:B8"/>
    <mergeCell ref="C5:J5"/>
  </mergeCells>
  <printOptions horizontalCentered="1"/>
  <pageMargins left="0.43307086614173229" right="0.23622047244094491" top="0.35433070866141736" bottom="0.19685039370078741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01.01.21</vt:lpstr>
      <vt:lpstr>'на 01.01.21'!Заголовки_для_печати</vt:lpstr>
      <vt:lpstr>'на 01.01.21'!Область_печати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Терешкина Анна Викторовна</dc:creator>
  <cp:lastModifiedBy>Терешкина Анна Викторовна</cp:lastModifiedBy>
  <cp:lastPrinted>2021-03-03T12:27:47Z</cp:lastPrinted>
  <dcterms:created xsi:type="dcterms:W3CDTF">2021-01-25T05:51:09Z</dcterms:created>
  <dcterms:modified xsi:type="dcterms:W3CDTF">2021-03-03T12:28:03Z</dcterms:modified>
</cp:coreProperties>
</file>